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RYU\Desktop\"/>
    </mc:Choice>
  </mc:AlternateContent>
  <xr:revisionPtr revIDLastSave="0" documentId="8_{3381ADD5-B767-4D7A-BEE1-AB8E7506F642}" xr6:coauthVersionLast="36" xr6:coauthVersionMax="36" xr10:uidLastSave="{00000000-0000-0000-0000-000000000000}"/>
  <bookViews>
    <workbookView xWindow="0" yWindow="0" windowWidth="20490" windowHeight="7455" firstSheet="1" activeTab="1" xr2:uid="{00000000-000D-0000-FFFF-FFFF00000000}"/>
  </bookViews>
  <sheets>
    <sheet name="ピボット①" sheetId="3" state="hidden" r:id="rId1"/>
    <sheet name="ジャージ申込書（一般）" sheetId="1" r:id="rId2"/>
    <sheet name="発注確認兼請求書（一般）" sheetId="2" r:id="rId3"/>
  </sheets>
  <externalReferences>
    <externalReference r:id="rId4"/>
  </externalReferences>
  <definedNames>
    <definedName name="_xlnm._FilterDatabase" localSheetId="0" hidden="1">ピボット①!$K$2:$Q$295</definedName>
    <definedName name="_xlnm.Print_Area" localSheetId="1">'ジャージ申込書（一般）'!$E$1:$L$40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E24" i="1" l="1"/>
  <c r="E25" i="1"/>
  <c r="E26" i="1"/>
  <c r="E27" i="1"/>
  <c r="E28" i="1"/>
  <c r="E29" i="1"/>
  <c r="E30" i="1"/>
  <c r="E31" i="1"/>
  <c r="E23" i="1"/>
  <c r="O502" i="3" l="1"/>
  <c r="M502" i="3"/>
  <c r="L502" i="3"/>
  <c r="K502" i="3"/>
  <c r="P502" i="3" s="1"/>
  <c r="O501" i="3"/>
  <c r="M501" i="3"/>
  <c r="L501" i="3"/>
  <c r="K501" i="3"/>
  <c r="P501" i="3" s="1"/>
  <c r="O500" i="3"/>
  <c r="M500" i="3"/>
  <c r="L500" i="3"/>
  <c r="K500" i="3"/>
  <c r="P500" i="3" s="1"/>
  <c r="O499" i="3"/>
  <c r="M499" i="3"/>
  <c r="L499" i="3"/>
  <c r="K499" i="3"/>
  <c r="P499" i="3" s="1"/>
  <c r="O498" i="3"/>
  <c r="M498" i="3"/>
  <c r="L498" i="3"/>
  <c r="K498" i="3"/>
  <c r="P498" i="3" s="1"/>
  <c r="O497" i="3"/>
  <c r="M497" i="3"/>
  <c r="L497" i="3"/>
  <c r="K497" i="3"/>
  <c r="P497" i="3" s="1"/>
  <c r="O496" i="3"/>
  <c r="M496" i="3"/>
  <c r="L496" i="3"/>
  <c r="K496" i="3"/>
  <c r="P496" i="3" s="1"/>
  <c r="O495" i="3"/>
  <c r="M495" i="3"/>
  <c r="L495" i="3"/>
  <c r="K495" i="3"/>
  <c r="P495" i="3" s="1"/>
  <c r="O494" i="3"/>
  <c r="M494" i="3"/>
  <c r="L494" i="3"/>
  <c r="K494" i="3"/>
  <c r="P494" i="3" s="1"/>
  <c r="O493" i="3"/>
  <c r="M493" i="3"/>
  <c r="L493" i="3"/>
  <c r="K493" i="3"/>
  <c r="P493" i="3" s="1"/>
  <c r="O492" i="3"/>
  <c r="M492" i="3"/>
  <c r="L492" i="3"/>
  <c r="K492" i="3"/>
  <c r="P492" i="3" s="1"/>
  <c r="O491" i="3"/>
  <c r="M491" i="3"/>
  <c r="L491" i="3"/>
  <c r="K491" i="3"/>
  <c r="P491" i="3" s="1"/>
  <c r="O490" i="3"/>
  <c r="M490" i="3"/>
  <c r="L490" i="3"/>
  <c r="K490" i="3"/>
  <c r="P490" i="3" s="1"/>
  <c r="O489" i="3"/>
  <c r="M489" i="3"/>
  <c r="L489" i="3"/>
  <c r="K489" i="3"/>
  <c r="P489" i="3" s="1"/>
  <c r="O488" i="3"/>
  <c r="M488" i="3"/>
  <c r="L488" i="3"/>
  <c r="K488" i="3"/>
  <c r="P488" i="3" s="1"/>
  <c r="O487" i="3"/>
  <c r="M487" i="3"/>
  <c r="L487" i="3"/>
  <c r="K487" i="3"/>
  <c r="P487" i="3" s="1"/>
  <c r="O486" i="3"/>
  <c r="M486" i="3"/>
  <c r="L486" i="3"/>
  <c r="K486" i="3"/>
  <c r="P486" i="3" s="1"/>
  <c r="O485" i="3"/>
  <c r="M485" i="3"/>
  <c r="L485" i="3"/>
  <c r="K485" i="3"/>
  <c r="P485" i="3" s="1"/>
  <c r="O484" i="3"/>
  <c r="M484" i="3"/>
  <c r="L484" i="3"/>
  <c r="K484" i="3"/>
  <c r="P484" i="3" s="1"/>
  <c r="O483" i="3"/>
  <c r="M483" i="3"/>
  <c r="L483" i="3"/>
  <c r="K483" i="3"/>
  <c r="P483" i="3" s="1"/>
  <c r="O482" i="3"/>
  <c r="M482" i="3"/>
  <c r="L482" i="3"/>
  <c r="K482" i="3"/>
  <c r="P482" i="3" s="1"/>
  <c r="O481" i="3"/>
  <c r="M481" i="3"/>
  <c r="L481" i="3"/>
  <c r="K481" i="3"/>
  <c r="P481" i="3" s="1"/>
  <c r="O480" i="3"/>
  <c r="M480" i="3"/>
  <c r="L480" i="3"/>
  <c r="K480" i="3"/>
  <c r="P480" i="3" s="1"/>
  <c r="O479" i="3"/>
  <c r="M479" i="3"/>
  <c r="L479" i="3"/>
  <c r="K479" i="3"/>
  <c r="P479" i="3" s="1"/>
  <c r="O478" i="3"/>
  <c r="M478" i="3"/>
  <c r="L478" i="3"/>
  <c r="K478" i="3"/>
  <c r="P478" i="3" s="1"/>
  <c r="O477" i="3"/>
  <c r="M477" i="3"/>
  <c r="L477" i="3"/>
  <c r="K477" i="3"/>
  <c r="P477" i="3" s="1"/>
  <c r="O476" i="3"/>
  <c r="M476" i="3"/>
  <c r="L476" i="3"/>
  <c r="K476" i="3"/>
  <c r="P476" i="3" s="1"/>
  <c r="O475" i="3"/>
  <c r="M475" i="3"/>
  <c r="L475" i="3"/>
  <c r="K475" i="3"/>
  <c r="P475" i="3" s="1"/>
  <c r="O474" i="3"/>
  <c r="M474" i="3"/>
  <c r="L474" i="3"/>
  <c r="K474" i="3"/>
  <c r="P474" i="3" s="1"/>
  <c r="O473" i="3"/>
  <c r="M473" i="3"/>
  <c r="L473" i="3"/>
  <c r="K473" i="3"/>
  <c r="P473" i="3" s="1"/>
  <c r="O472" i="3"/>
  <c r="M472" i="3"/>
  <c r="L472" i="3"/>
  <c r="K472" i="3"/>
  <c r="P472" i="3" s="1"/>
  <c r="O471" i="3"/>
  <c r="M471" i="3"/>
  <c r="L471" i="3"/>
  <c r="K471" i="3"/>
  <c r="P471" i="3" s="1"/>
  <c r="O470" i="3"/>
  <c r="M470" i="3"/>
  <c r="L470" i="3"/>
  <c r="K470" i="3"/>
  <c r="P470" i="3" s="1"/>
  <c r="O469" i="3"/>
  <c r="M469" i="3"/>
  <c r="L469" i="3"/>
  <c r="K469" i="3"/>
  <c r="P469" i="3" s="1"/>
  <c r="O468" i="3"/>
  <c r="M468" i="3"/>
  <c r="L468" i="3"/>
  <c r="K468" i="3"/>
  <c r="P468" i="3" s="1"/>
  <c r="O467" i="3"/>
  <c r="M467" i="3"/>
  <c r="L467" i="3"/>
  <c r="K467" i="3"/>
  <c r="P467" i="3" s="1"/>
  <c r="O466" i="3"/>
  <c r="M466" i="3"/>
  <c r="L466" i="3"/>
  <c r="K466" i="3"/>
  <c r="P466" i="3" s="1"/>
  <c r="O465" i="3"/>
  <c r="M465" i="3"/>
  <c r="L465" i="3"/>
  <c r="K465" i="3"/>
  <c r="P465" i="3" s="1"/>
  <c r="O464" i="3"/>
  <c r="M464" i="3"/>
  <c r="L464" i="3"/>
  <c r="K464" i="3"/>
  <c r="O463" i="3"/>
  <c r="M463" i="3"/>
  <c r="L463" i="3"/>
  <c r="K463" i="3"/>
  <c r="P463" i="3" s="1"/>
  <c r="O462" i="3"/>
  <c r="M462" i="3"/>
  <c r="L462" i="3"/>
  <c r="K462" i="3"/>
  <c r="O461" i="3"/>
  <c r="M461" i="3"/>
  <c r="L461" i="3"/>
  <c r="K461" i="3"/>
  <c r="P461" i="3" s="1"/>
  <c r="O460" i="3"/>
  <c r="M460" i="3"/>
  <c r="L460" i="3"/>
  <c r="K460" i="3"/>
  <c r="O459" i="3"/>
  <c r="M459" i="3"/>
  <c r="L459" i="3"/>
  <c r="K459" i="3"/>
  <c r="P459" i="3" s="1"/>
  <c r="O458" i="3"/>
  <c r="M458" i="3"/>
  <c r="L458" i="3"/>
  <c r="K458" i="3"/>
  <c r="O457" i="3"/>
  <c r="M457" i="3"/>
  <c r="L457" i="3"/>
  <c r="K457" i="3"/>
  <c r="P457" i="3" s="1"/>
  <c r="O456" i="3"/>
  <c r="M456" i="3"/>
  <c r="L456" i="3"/>
  <c r="K456" i="3"/>
  <c r="O455" i="3"/>
  <c r="M455" i="3"/>
  <c r="L455" i="3"/>
  <c r="K455" i="3"/>
  <c r="P455" i="3" s="1"/>
  <c r="O454" i="3"/>
  <c r="M454" i="3"/>
  <c r="L454" i="3"/>
  <c r="K454" i="3"/>
  <c r="O453" i="3"/>
  <c r="M453" i="3"/>
  <c r="L453" i="3"/>
  <c r="K453" i="3"/>
  <c r="P453" i="3" s="1"/>
  <c r="O452" i="3"/>
  <c r="M452" i="3"/>
  <c r="L452" i="3"/>
  <c r="K452" i="3"/>
  <c r="O451" i="3"/>
  <c r="M451" i="3"/>
  <c r="L451" i="3"/>
  <c r="K451" i="3"/>
  <c r="P451" i="3" s="1"/>
  <c r="O450" i="3"/>
  <c r="M450" i="3"/>
  <c r="L450" i="3"/>
  <c r="K450" i="3"/>
  <c r="O449" i="3"/>
  <c r="M449" i="3"/>
  <c r="L449" i="3"/>
  <c r="K449" i="3"/>
  <c r="P449" i="3" s="1"/>
  <c r="O448" i="3"/>
  <c r="M448" i="3"/>
  <c r="L448" i="3"/>
  <c r="K448" i="3"/>
  <c r="O447" i="3"/>
  <c r="M447" i="3"/>
  <c r="L447" i="3"/>
  <c r="K447" i="3"/>
  <c r="P447" i="3" s="1"/>
  <c r="O446" i="3"/>
  <c r="M446" i="3"/>
  <c r="L446" i="3"/>
  <c r="K446" i="3"/>
  <c r="P446" i="3" s="1"/>
  <c r="Q446" i="3" s="1"/>
  <c r="O445" i="3"/>
  <c r="M445" i="3"/>
  <c r="L445" i="3"/>
  <c r="K445" i="3"/>
  <c r="O444" i="3"/>
  <c r="M444" i="3"/>
  <c r="L444" i="3"/>
  <c r="K444" i="3"/>
  <c r="P444" i="3" s="1"/>
  <c r="O443" i="3"/>
  <c r="M443" i="3"/>
  <c r="L443" i="3"/>
  <c r="K443" i="3"/>
  <c r="O442" i="3"/>
  <c r="M442" i="3"/>
  <c r="L442" i="3"/>
  <c r="K442" i="3"/>
  <c r="P442" i="3" s="1"/>
  <c r="O441" i="3"/>
  <c r="M441" i="3"/>
  <c r="L441" i="3"/>
  <c r="K441" i="3"/>
  <c r="O440" i="3"/>
  <c r="M440" i="3"/>
  <c r="L440" i="3"/>
  <c r="K440" i="3"/>
  <c r="P440" i="3" s="1"/>
  <c r="O439" i="3"/>
  <c r="M439" i="3"/>
  <c r="L439" i="3"/>
  <c r="K439" i="3"/>
  <c r="O438" i="3"/>
  <c r="M438" i="3"/>
  <c r="L438" i="3"/>
  <c r="K438" i="3"/>
  <c r="P438" i="3" s="1"/>
  <c r="O437" i="3"/>
  <c r="M437" i="3"/>
  <c r="L437" i="3"/>
  <c r="K437" i="3"/>
  <c r="O436" i="3"/>
  <c r="M436" i="3"/>
  <c r="L436" i="3"/>
  <c r="K436" i="3"/>
  <c r="P436" i="3" s="1"/>
  <c r="O435" i="3"/>
  <c r="M435" i="3"/>
  <c r="L435" i="3"/>
  <c r="K435" i="3"/>
  <c r="O434" i="3"/>
  <c r="M434" i="3"/>
  <c r="L434" i="3"/>
  <c r="K434" i="3"/>
  <c r="P434" i="3" s="1"/>
  <c r="O433" i="3"/>
  <c r="M433" i="3"/>
  <c r="L433" i="3"/>
  <c r="K433" i="3"/>
  <c r="O432" i="3"/>
  <c r="M432" i="3"/>
  <c r="L432" i="3"/>
  <c r="K432" i="3"/>
  <c r="P432" i="3" s="1"/>
  <c r="O431" i="3"/>
  <c r="M431" i="3"/>
  <c r="L431" i="3"/>
  <c r="K431" i="3"/>
  <c r="O430" i="3"/>
  <c r="M430" i="3"/>
  <c r="L430" i="3"/>
  <c r="K430" i="3"/>
  <c r="P430" i="3" s="1"/>
  <c r="O429" i="3"/>
  <c r="M429" i="3"/>
  <c r="L429" i="3"/>
  <c r="K429" i="3"/>
  <c r="O428" i="3"/>
  <c r="M428" i="3"/>
  <c r="L428" i="3"/>
  <c r="K428" i="3"/>
  <c r="P428" i="3" s="1"/>
  <c r="O427" i="3"/>
  <c r="M427" i="3"/>
  <c r="L427" i="3"/>
  <c r="K427" i="3"/>
  <c r="O426" i="3"/>
  <c r="M426" i="3"/>
  <c r="L426" i="3"/>
  <c r="K426" i="3"/>
  <c r="P426" i="3" s="1"/>
  <c r="O425" i="3"/>
  <c r="M425" i="3"/>
  <c r="L425" i="3"/>
  <c r="K425" i="3"/>
  <c r="O424" i="3"/>
  <c r="M424" i="3"/>
  <c r="L424" i="3"/>
  <c r="K424" i="3"/>
  <c r="P424" i="3" s="1"/>
  <c r="O423" i="3"/>
  <c r="M423" i="3"/>
  <c r="L423" i="3"/>
  <c r="K423" i="3"/>
  <c r="O422" i="3"/>
  <c r="M422" i="3"/>
  <c r="L422" i="3"/>
  <c r="K422" i="3"/>
  <c r="P422" i="3" s="1"/>
  <c r="O421" i="3"/>
  <c r="M421" i="3"/>
  <c r="L421" i="3"/>
  <c r="K421" i="3"/>
  <c r="O420" i="3"/>
  <c r="M420" i="3"/>
  <c r="L420" i="3"/>
  <c r="K420" i="3"/>
  <c r="P420" i="3" s="1"/>
  <c r="O419" i="3"/>
  <c r="M419" i="3"/>
  <c r="L419" i="3"/>
  <c r="K419" i="3"/>
  <c r="O418" i="3"/>
  <c r="M418" i="3"/>
  <c r="L418" i="3"/>
  <c r="K418" i="3"/>
  <c r="P418" i="3" s="1"/>
  <c r="O417" i="3"/>
  <c r="M417" i="3"/>
  <c r="L417" i="3"/>
  <c r="K417" i="3"/>
  <c r="O416" i="3"/>
  <c r="M416" i="3"/>
  <c r="L416" i="3"/>
  <c r="K416" i="3"/>
  <c r="P416" i="3" s="1"/>
  <c r="O415" i="3"/>
  <c r="M415" i="3"/>
  <c r="L415" i="3"/>
  <c r="K415" i="3"/>
  <c r="O414" i="3"/>
  <c r="M414" i="3"/>
  <c r="L414" i="3"/>
  <c r="K414" i="3"/>
  <c r="P414" i="3" s="1"/>
  <c r="O413" i="3"/>
  <c r="M413" i="3"/>
  <c r="L413" i="3"/>
  <c r="K413" i="3"/>
  <c r="O412" i="3"/>
  <c r="M412" i="3"/>
  <c r="L412" i="3"/>
  <c r="K412" i="3"/>
  <c r="P412" i="3" s="1"/>
  <c r="O411" i="3"/>
  <c r="M411" i="3"/>
  <c r="L411" i="3"/>
  <c r="K411" i="3"/>
  <c r="O410" i="3"/>
  <c r="M410" i="3"/>
  <c r="L410" i="3"/>
  <c r="K410" i="3"/>
  <c r="P410" i="3" s="1"/>
  <c r="O409" i="3"/>
  <c r="M409" i="3"/>
  <c r="L409" i="3"/>
  <c r="K409" i="3"/>
  <c r="O408" i="3"/>
  <c r="M408" i="3"/>
  <c r="L408" i="3"/>
  <c r="K408" i="3"/>
  <c r="P408" i="3" s="1"/>
  <c r="O407" i="3"/>
  <c r="M407" i="3"/>
  <c r="L407" i="3"/>
  <c r="K407" i="3"/>
  <c r="P407" i="3" s="1"/>
  <c r="O406" i="3"/>
  <c r="M406" i="3"/>
  <c r="L406" i="3"/>
  <c r="K406" i="3"/>
  <c r="P406" i="3" s="1"/>
  <c r="O405" i="3"/>
  <c r="M405" i="3"/>
  <c r="L405" i="3"/>
  <c r="K405" i="3"/>
  <c r="P405" i="3" s="1"/>
  <c r="O404" i="3"/>
  <c r="M404" i="3"/>
  <c r="L404" i="3"/>
  <c r="K404" i="3"/>
  <c r="P404" i="3" s="1"/>
  <c r="O403" i="3"/>
  <c r="M403" i="3"/>
  <c r="L403" i="3"/>
  <c r="K403" i="3"/>
  <c r="P403" i="3" s="1"/>
  <c r="O402" i="3"/>
  <c r="M402" i="3"/>
  <c r="L402" i="3"/>
  <c r="K402" i="3"/>
  <c r="P402" i="3" s="1"/>
  <c r="O401" i="3"/>
  <c r="M401" i="3"/>
  <c r="L401" i="3"/>
  <c r="K401" i="3"/>
  <c r="P401" i="3" s="1"/>
  <c r="O400" i="3"/>
  <c r="M400" i="3"/>
  <c r="L400" i="3"/>
  <c r="K400" i="3"/>
  <c r="P400" i="3" s="1"/>
  <c r="O399" i="3"/>
  <c r="M399" i="3"/>
  <c r="L399" i="3"/>
  <c r="K399" i="3"/>
  <c r="P399" i="3" s="1"/>
  <c r="O398" i="3"/>
  <c r="M398" i="3"/>
  <c r="L398" i="3"/>
  <c r="K398" i="3"/>
  <c r="P398" i="3" s="1"/>
  <c r="O397" i="3"/>
  <c r="M397" i="3"/>
  <c r="L397" i="3"/>
  <c r="K397" i="3"/>
  <c r="P397" i="3" s="1"/>
  <c r="O396" i="3"/>
  <c r="M396" i="3"/>
  <c r="L396" i="3"/>
  <c r="K396" i="3"/>
  <c r="P396" i="3" s="1"/>
  <c r="O395" i="3"/>
  <c r="M395" i="3"/>
  <c r="L395" i="3"/>
  <c r="K395" i="3"/>
  <c r="P395" i="3" s="1"/>
  <c r="O394" i="3"/>
  <c r="M394" i="3"/>
  <c r="L394" i="3"/>
  <c r="K394" i="3"/>
  <c r="P394" i="3" s="1"/>
  <c r="O393" i="3"/>
  <c r="M393" i="3"/>
  <c r="L393" i="3"/>
  <c r="K393" i="3"/>
  <c r="P393" i="3" s="1"/>
  <c r="O392" i="3"/>
  <c r="M392" i="3"/>
  <c r="L392" i="3"/>
  <c r="K392" i="3"/>
  <c r="P392" i="3" s="1"/>
  <c r="O391" i="3"/>
  <c r="M391" i="3"/>
  <c r="L391" i="3"/>
  <c r="K391" i="3"/>
  <c r="P391" i="3" s="1"/>
  <c r="O390" i="3"/>
  <c r="M390" i="3"/>
  <c r="L390" i="3"/>
  <c r="K390" i="3"/>
  <c r="P390" i="3" s="1"/>
  <c r="O389" i="3"/>
  <c r="M389" i="3"/>
  <c r="L389" i="3"/>
  <c r="K389" i="3"/>
  <c r="P389" i="3" s="1"/>
  <c r="O388" i="3"/>
  <c r="M388" i="3"/>
  <c r="L388" i="3"/>
  <c r="K388" i="3"/>
  <c r="P388" i="3" s="1"/>
  <c r="O387" i="3"/>
  <c r="M387" i="3"/>
  <c r="L387" i="3"/>
  <c r="K387" i="3"/>
  <c r="P387" i="3" s="1"/>
  <c r="O386" i="3"/>
  <c r="M386" i="3"/>
  <c r="L386" i="3"/>
  <c r="K386" i="3"/>
  <c r="P386" i="3" s="1"/>
  <c r="O385" i="3"/>
  <c r="M385" i="3"/>
  <c r="L385" i="3"/>
  <c r="K385" i="3"/>
  <c r="P385" i="3" s="1"/>
  <c r="O384" i="3"/>
  <c r="M384" i="3"/>
  <c r="L384" i="3"/>
  <c r="K384" i="3"/>
  <c r="P384" i="3" s="1"/>
  <c r="O383" i="3"/>
  <c r="M383" i="3"/>
  <c r="L383" i="3"/>
  <c r="K383" i="3"/>
  <c r="P383" i="3" s="1"/>
  <c r="O382" i="3"/>
  <c r="M382" i="3"/>
  <c r="L382" i="3"/>
  <c r="K382" i="3"/>
  <c r="P382" i="3" s="1"/>
  <c r="O381" i="3"/>
  <c r="M381" i="3"/>
  <c r="L381" i="3"/>
  <c r="K381" i="3"/>
  <c r="P381" i="3" s="1"/>
  <c r="O380" i="3"/>
  <c r="M380" i="3"/>
  <c r="L380" i="3"/>
  <c r="K380" i="3"/>
  <c r="P380" i="3" s="1"/>
  <c r="O379" i="3"/>
  <c r="M379" i="3"/>
  <c r="L379" i="3"/>
  <c r="K379" i="3"/>
  <c r="P379" i="3" s="1"/>
  <c r="O378" i="3"/>
  <c r="M378" i="3"/>
  <c r="L378" i="3"/>
  <c r="K378" i="3"/>
  <c r="P378" i="3" s="1"/>
  <c r="O377" i="3"/>
  <c r="M377" i="3"/>
  <c r="L377" i="3"/>
  <c r="K377" i="3"/>
  <c r="P377" i="3" s="1"/>
  <c r="O376" i="3"/>
  <c r="M376" i="3"/>
  <c r="L376" i="3"/>
  <c r="K376" i="3"/>
  <c r="P376" i="3" s="1"/>
  <c r="O375" i="3"/>
  <c r="M375" i="3"/>
  <c r="L375" i="3"/>
  <c r="K375" i="3"/>
  <c r="P375" i="3" s="1"/>
  <c r="O374" i="3"/>
  <c r="M374" i="3"/>
  <c r="L374" i="3"/>
  <c r="K374" i="3"/>
  <c r="P374" i="3" s="1"/>
  <c r="O373" i="3"/>
  <c r="M373" i="3"/>
  <c r="L373" i="3"/>
  <c r="K373" i="3"/>
  <c r="P373" i="3" s="1"/>
  <c r="O372" i="3"/>
  <c r="M372" i="3"/>
  <c r="L372" i="3"/>
  <c r="K372" i="3"/>
  <c r="P372" i="3" s="1"/>
  <c r="O371" i="3"/>
  <c r="M371" i="3"/>
  <c r="L371" i="3"/>
  <c r="K371" i="3"/>
  <c r="P371" i="3" s="1"/>
  <c r="O370" i="3"/>
  <c r="M370" i="3"/>
  <c r="L370" i="3"/>
  <c r="K370" i="3"/>
  <c r="P370" i="3" s="1"/>
  <c r="O369" i="3"/>
  <c r="M369" i="3"/>
  <c r="L369" i="3"/>
  <c r="K369" i="3"/>
  <c r="P369" i="3" s="1"/>
  <c r="O368" i="3"/>
  <c r="M368" i="3"/>
  <c r="L368" i="3"/>
  <c r="K368" i="3"/>
  <c r="P368" i="3" s="1"/>
  <c r="O367" i="3"/>
  <c r="M367" i="3"/>
  <c r="L367" i="3"/>
  <c r="K367" i="3"/>
  <c r="P367" i="3" s="1"/>
  <c r="O366" i="3"/>
  <c r="M366" i="3"/>
  <c r="L366" i="3"/>
  <c r="K366" i="3"/>
  <c r="P366" i="3" s="1"/>
  <c r="O365" i="3"/>
  <c r="M365" i="3"/>
  <c r="L365" i="3"/>
  <c r="K365" i="3"/>
  <c r="P365" i="3" s="1"/>
  <c r="O364" i="3"/>
  <c r="M364" i="3"/>
  <c r="L364" i="3"/>
  <c r="K364" i="3"/>
  <c r="P364" i="3" s="1"/>
  <c r="O363" i="3"/>
  <c r="M363" i="3"/>
  <c r="L363" i="3"/>
  <c r="K363" i="3"/>
  <c r="P363" i="3" s="1"/>
  <c r="O362" i="3"/>
  <c r="M362" i="3"/>
  <c r="L362" i="3"/>
  <c r="K362" i="3"/>
  <c r="P362" i="3" s="1"/>
  <c r="O361" i="3"/>
  <c r="M361" i="3"/>
  <c r="L361" i="3"/>
  <c r="K361" i="3"/>
  <c r="P361" i="3" s="1"/>
  <c r="O360" i="3"/>
  <c r="M360" i="3"/>
  <c r="L360" i="3"/>
  <c r="K360" i="3"/>
  <c r="P360" i="3" s="1"/>
  <c r="O359" i="3"/>
  <c r="M359" i="3"/>
  <c r="L359" i="3"/>
  <c r="K359" i="3"/>
  <c r="P359" i="3" s="1"/>
  <c r="O358" i="3"/>
  <c r="M358" i="3"/>
  <c r="L358" i="3"/>
  <c r="K358" i="3"/>
  <c r="P358" i="3" s="1"/>
  <c r="O357" i="3"/>
  <c r="M357" i="3"/>
  <c r="L357" i="3"/>
  <c r="K357" i="3"/>
  <c r="P357" i="3" s="1"/>
  <c r="O356" i="3"/>
  <c r="M356" i="3"/>
  <c r="L356" i="3"/>
  <c r="K356" i="3"/>
  <c r="P356" i="3" s="1"/>
  <c r="O355" i="3"/>
  <c r="M355" i="3"/>
  <c r="L355" i="3"/>
  <c r="K355" i="3"/>
  <c r="P355" i="3" s="1"/>
  <c r="O354" i="3"/>
  <c r="M354" i="3"/>
  <c r="L354" i="3"/>
  <c r="K354" i="3"/>
  <c r="P354" i="3" s="1"/>
  <c r="O353" i="3"/>
  <c r="M353" i="3"/>
  <c r="L353" i="3"/>
  <c r="K353" i="3"/>
  <c r="P353" i="3" s="1"/>
  <c r="O352" i="3"/>
  <c r="M352" i="3"/>
  <c r="L352" i="3"/>
  <c r="K352" i="3"/>
  <c r="P352" i="3" s="1"/>
  <c r="O351" i="3"/>
  <c r="M351" i="3"/>
  <c r="L351" i="3"/>
  <c r="K351" i="3"/>
  <c r="P351" i="3" s="1"/>
  <c r="O350" i="3"/>
  <c r="M350" i="3"/>
  <c r="L350" i="3"/>
  <c r="K350" i="3"/>
  <c r="P350" i="3" s="1"/>
  <c r="O349" i="3"/>
  <c r="M349" i="3"/>
  <c r="L349" i="3"/>
  <c r="K349" i="3"/>
  <c r="P349" i="3" s="1"/>
  <c r="O348" i="3"/>
  <c r="M348" i="3"/>
  <c r="L348" i="3"/>
  <c r="K348" i="3"/>
  <c r="P348" i="3" s="1"/>
  <c r="O347" i="3"/>
  <c r="M347" i="3"/>
  <c r="L347" i="3"/>
  <c r="K347" i="3"/>
  <c r="P347" i="3" s="1"/>
  <c r="O346" i="3"/>
  <c r="M346" i="3"/>
  <c r="L346" i="3"/>
  <c r="K346" i="3"/>
  <c r="P346" i="3" s="1"/>
  <c r="O345" i="3"/>
  <c r="M345" i="3"/>
  <c r="L345" i="3"/>
  <c r="K345" i="3"/>
  <c r="P345" i="3" s="1"/>
  <c r="O344" i="3"/>
  <c r="M344" i="3"/>
  <c r="L344" i="3"/>
  <c r="K344" i="3"/>
  <c r="P344" i="3" s="1"/>
  <c r="O343" i="3"/>
  <c r="M343" i="3"/>
  <c r="L343" i="3"/>
  <c r="K343" i="3"/>
  <c r="P343" i="3" s="1"/>
  <c r="O342" i="3"/>
  <c r="M342" i="3"/>
  <c r="L342" i="3"/>
  <c r="K342" i="3"/>
  <c r="P342" i="3" s="1"/>
  <c r="O341" i="3"/>
  <c r="M341" i="3"/>
  <c r="L341" i="3"/>
  <c r="K341" i="3"/>
  <c r="P341" i="3" s="1"/>
  <c r="O340" i="3"/>
  <c r="M340" i="3"/>
  <c r="L340" i="3"/>
  <c r="K340" i="3"/>
  <c r="P340" i="3" s="1"/>
  <c r="O339" i="3"/>
  <c r="M339" i="3"/>
  <c r="L339" i="3"/>
  <c r="K339" i="3"/>
  <c r="O338" i="3"/>
  <c r="M338" i="3"/>
  <c r="L338" i="3"/>
  <c r="K338" i="3"/>
  <c r="P338" i="3" s="1"/>
  <c r="O337" i="3"/>
  <c r="M337" i="3"/>
  <c r="L337" i="3"/>
  <c r="K337" i="3"/>
  <c r="O336" i="3"/>
  <c r="M336" i="3"/>
  <c r="L336" i="3"/>
  <c r="K336" i="3"/>
  <c r="P336" i="3" s="1"/>
  <c r="O335" i="3"/>
  <c r="M335" i="3"/>
  <c r="L335" i="3"/>
  <c r="K335" i="3"/>
  <c r="O334" i="3"/>
  <c r="M334" i="3"/>
  <c r="L334" i="3"/>
  <c r="K334" i="3"/>
  <c r="P334" i="3" s="1"/>
  <c r="O333" i="3"/>
  <c r="M333" i="3"/>
  <c r="L333" i="3"/>
  <c r="K333" i="3"/>
  <c r="O332" i="3"/>
  <c r="M332" i="3"/>
  <c r="L332" i="3"/>
  <c r="K332" i="3"/>
  <c r="P332" i="3" s="1"/>
  <c r="O331" i="3"/>
  <c r="M331" i="3"/>
  <c r="L331" i="3"/>
  <c r="K331" i="3"/>
  <c r="O330" i="3"/>
  <c r="M330" i="3"/>
  <c r="L330" i="3"/>
  <c r="K330" i="3"/>
  <c r="P330" i="3" s="1"/>
  <c r="O329" i="3"/>
  <c r="M329" i="3"/>
  <c r="L329" i="3"/>
  <c r="K329" i="3"/>
  <c r="O328" i="3"/>
  <c r="M328" i="3"/>
  <c r="L328" i="3"/>
  <c r="K328" i="3"/>
  <c r="P328" i="3" s="1"/>
  <c r="O327" i="3"/>
  <c r="M327" i="3"/>
  <c r="L327" i="3"/>
  <c r="K327" i="3"/>
  <c r="O326" i="3"/>
  <c r="M326" i="3"/>
  <c r="L326" i="3"/>
  <c r="K326" i="3"/>
  <c r="P326" i="3" s="1"/>
  <c r="O325" i="3"/>
  <c r="M325" i="3"/>
  <c r="L325" i="3"/>
  <c r="K325" i="3"/>
  <c r="O324" i="3"/>
  <c r="M324" i="3"/>
  <c r="L324" i="3"/>
  <c r="K324" i="3"/>
  <c r="P324" i="3" s="1"/>
  <c r="O323" i="3"/>
  <c r="M323" i="3"/>
  <c r="L323" i="3"/>
  <c r="K323" i="3"/>
  <c r="O322" i="3"/>
  <c r="M322" i="3"/>
  <c r="L322" i="3"/>
  <c r="K322" i="3"/>
  <c r="P322" i="3" s="1"/>
  <c r="O321" i="3"/>
  <c r="M321" i="3"/>
  <c r="L321" i="3"/>
  <c r="K321" i="3"/>
  <c r="O320" i="3"/>
  <c r="M320" i="3"/>
  <c r="L320" i="3"/>
  <c r="K320" i="3"/>
  <c r="P320" i="3" s="1"/>
  <c r="O319" i="3"/>
  <c r="M319" i="3"/>
  <c r="L319" i="3"/>
  <c r="K319" i="3"/>
  <c r="O318" i="3"/>
  <c r="M318" i="3"/>
  <c r="L318" i="3"/>
  <c r="K318" i="3"/>
  <c r="P318" i="3" s="1"/>
  <c r="O317" i="3"/>
  <c r="M317" i="3"/>
  <c r="L317" i="3"/>
  <c r="K317" i="3"/>
  <c r="O316" i="3"/>
  <c r="M316" i="3"/>
  <c r="L316" i="3"/>
  <c r="K316" i="3"/>
  <c r="P316" i="3" s="1"/>
  <c r="O315" i="3"/>
  <c r="M315" i="3"/>
  <c r="L315" i="3"/>
  <c r="K315" i="3"/>
  <c r="P315" i="3" s="1"/>
  <c r="O314" i="3"/>
  <c r="M314" i="3"/>
  <c r="L314" i="3"/>
  <c r="K314" i="3"/>
  <c r="P314" i="3" s="1"/>
  <c r="O313" i="3"/>
  <c r="M313" i="3"/>
  <c r="L313" i="3"/>
  <c r="K313" i="3"/>
  <c r="P313" i="3" s="1"/>
  <c r="O312" i="3"/>
  <c r="M312" i="3"/>
  <c r="L312" i="3"/>
  <c r="K312" i="3"/>
  <c r="P312" i="3" s="1"/>
  <c r="O311" i="3"/>
  <c r="M311" i="3"/>
  <c r="L311" i="3"/>
  <c r="K311" i="3"/>
  <c r="P311" i="3" s="1"/>
  <c r="O310" i="3"/>
  <c r="M310" i="3"/>
  <c r="L310" i="3"/>
  <c r="K310" i="3"/>
  <c r="P310" i="3" s="1"/>
  <c r="O309" i="3"/>
  <c r="M309" i="3"/>
  <c r="L309" i="3"/>
  <c r="K309" i="3"/>
  <c r="P309" i="3" s="1"/>
  <c r="O308" i="3"/>
  <c r="M308" i="3"/>
  <c r="L308" i="3"/>
  <c r="K308" i="3"/>
  <c r="P308" i="3" s="1"/>
  <c r="O307" i="3"/>
  <c r="M307" i="3"/>
  <c r="L307" i="3"/>
  <c r="K307" i="3"/>
  <c r="P307" i="3" s="1"/>
  <c r="O306" i="3"/>
  <c r="M306" i="3"/>
  <c r="L306" i="3"/>
  <c r="K306" i="3"/>
  <c r="P306" i="3" s="1"/>
  <c r="O305" i="3"/>
  <c r="M305" i="3"/>
  <c r="L305" i="3"/>
  <c r="K305" i="3"/>
  <c r="P305" i="3" s="1"/>
  <c r="O304" i="3"/>
  <c r="M304" i="3"/>
  <c r="L304" i="3"/>
  <c r="K304" i="3"/>
  <c r="P304" i="3" s="1"/>
  <c r="O303" i="3"/>
  <c r="M303" i="3"/>
  <c r="L303" i="3"/>
  <c r="K303" i="3"/>
  <c r="P303" i="3" s="1"/>
  <c r="O302" i="3"/>
  <c r="M302" i="3"/>
  <c r="L302" i="3"/>
  <c r="K302" i="3"/>
  <c r="P302" i="3" s="1"/>
  <c r="O301" i="3"/>
  <c r="M301" i="3"/>
  <c r="L301" i="3"/>
  <c r="K301" i="3"/>
  <c r="P301" i="3" s="1"/>
  <c r="O300" i="3"/>
  <c r="M300" i="3"/>
  <c r="L300" i="3"/>
  <c r="K300" i="3"/>
  <c r="P300" i="3" s="1"/>
  <c r="O299" i="3"/>
  <c r="M299" i="3"/>
  <c r="L299" i="3"/>
  <c r="K299" i="3"/>
  <c r="P299" i="3" s="1"/>
  <c r="O298" i="3"/>
  <c r="M298" i="3"/>
  <c r="L298" i="3"/>
  <c r="K298" i="3"/>
  <c r="P298" i="3" s="1"/>
  <c r="O297" i="3"/>
  <c r="M297" i="3"/>
  <c r="L297" i="3"/>
  <c r="K297" i="3"/>
  <c r="P297" i="3" s="1"/>
  <c r="O296" i="3"/>
  <c r="M296" i="3"/>
  <c r="L296" i="3"/>
  <c r="K296" i="3"/>
  <c r="P296" i="3" s="1"/>
  <c r="O295" i="3"/>
  <c r="M295" i="3"/>
  <c r="L295" i="3"/>
  <c r="K295" i="3"/>
  <c r="P295" i="3" s="1"/>
  <c r="O294" i="3"/>
  <c r="M294" i="3"/>
  <c r="L294" i="3"/>
  <c r="K294" i="3"/>
  <c r="P294" i="3" s="1"/>
  <c r="O293" i="3"/>
  <c r="M293" i="3"/>
  <c r="L293" i="3"/>
  <c r="K293" i="3"/>
  <c r="P293" i="3" s="1"/>
  <c r="O292" i="3"/>
  <c r="M292" i="3"/>
  <c r="L292" i="3"/>
  <c r="K292" i="3"/>
  <c r="P292" i="3" s="1"/>
  <c r="O291" i="3"/>
  <c r="M291" i="3"/>
  <c r="L291" i="3"/>
  <c r="K291" i="3"/>
  <c r="P291" i="3" s="1"/>
  <c r="O290" i="3"/>
  <c r="M290" i="3"/>
  <c r="L290" i="3"/>
  <c r="K290" i="3"/>
  <c r="P290" i="3" s="1"/>
  <c r="O289" i="3"/>
  <c r="M289" i="3"/>
  <c r="L289" i="3"/>
  <c r="K289" i="3"/>
  <c r="P289" i="3" s="1"/>
  <c r="O288" i="3"/>
  <c r="M288" i="3"/>
  <c r="L288" i="3"/>
  <c r="K288" i="3"/>
  <c r="P288" i="3" s="1"/>
  <c r="O287" i="3"/>
  <c r="M287" i="3"/>
  <c r="L287" i="3"/>
  <c r="K287" i="3"/>
  <c r="P287" i="3" s="1"/>
  <c r="O286" i="3"/>
  <c r="M286" i="3"/>
  <c r="L286" i="3"/>
  <c r="K286" i="3"/>
  <c r="P286" i="3" s="1"/>
  <c r="O285" i="3"/>
  <c r="M285" i="3"/>
  <c r="L285" i="3"/>
  <c r="K285" i="3"/>
  <c r="P285" i="3" s="1"/>
  <c r="O284" i="3"/>
  <c r="M284" i="3"/>
  <c r="L284" i="3"/>
  <c r="K284" i="3"/>
  <c r="P284" i="3" s="1"/>
  <c r="O283" i="3"/>
  <c r="M283" i="3"/>
  <c r="L283" i="3"/>
  <c r="K283" i="3"/>
  <c r="P283" i="3" s="1"/>
  <c r="O282" i="3"/>
  <c r="M282" i="3"/>
  <c r="L282" i="3"/>
  <c r="K282" i="3"/>
  <c r="P282" i="3" s="1"/>
  <c r="O281" i="3"/>
  <c r="M281" i="3"/>
  <c r="L281" i="3"/>
  <c r="K281" i="3"/>
  <c r="P281" i="3" s="1"/>
  <c r="O280" i="3"/>
  <c r="M280" i="3"/>
  <c r="L280" i="3"/>
  <c r="K280" i="3"/>
  <c r="P280" i="3" s="1"/>
  <c r="O279" i="3"/>
  <c r="M279" i="3"/>
  <c r="L279" i="3"/>
  <c r="K279" i="3"/>
  <c r="P279" i="3" s="1"/>
  <c r="O278" i="3"/>
  <c r="M278" i="3"/>
  <c r="L278" i="3"/>
  <c r="K278" i="3"/>
  <c r="P278" i="3" s="1"/>
  <c r="O277" i="3"/>
  <c r="M277" i="3"/>
  <c r="L277" i="3"/>
  <c r="K277" i="3"/>
  <c r="P277" i="3" s="1"/>
  <c r="O276" i="3"/>
  <c r="M276" i="3"/>
  <c r="L276" i="3"/>
  <c r="K276" i="3"/>
  <c r="P276" i="3" s="1"/>
  <c r="O275" i="3"/>
  <c r="M275" i="3"/>
  <c r="L275" i="3"/>
  <c r="K275" i="3"/>
  <c r="P275" i="3" s="1"/>
  <c r="O274" i="3"/>
  <c r="M274" i="3"/>
  <c r="L274" i="3"/>
  <c r="K274" i="3"/>
  <c r="P274" i="3" s="1"/>
  <c r="O273" i="3"/>
  <c r="M273" i="3"/>
  <c r="L273" i="3"/>
  <c r="K273" i="3"/>
  <c r="P273" i="3" s="1"/>
  <c r="O272" i="3"/>
  <c r="M272" i="3"/>
  <c r="L272" i="3"/>
  <c r="K272" i="3"/>
  <c r="P272" i="3" s="1"/>
  <c r="O271" i="3"/>
  <c r="M271" i="3"/>
  <c r="L271" i="3"/>
  <c r="K271" i="3"/>
  <c r="P271" i="3" s="1"/>
  <c r="O270" i="3"/>
  <c r="M270" i="3"/>
  <c r="L270" i="3"/>
  <c r="K270" i="3"/>
  <c r="P270" i="3" s="1"/>
  <c r="O269" i="3"/>
  <c r="M269" i="3"/>
  <c r="L269" i="3"/>
  <c r="K269" i="3"/>
  <c r="O268" i="3"/>
  <c r="M268" i="3"/>
  <c r="L268" i="3"/>
  <c r="K268" i="3"/>
  <c r="P268" i="3" s="1"/>
  <c r="O267" i="3"/>
  <c r="M267" i="3"/>
  <c r="L267" i="3"/>
  <c r="K267" i="3"/>
  <c r="O266" i="3"/>
  <c r="M266" i="3"/>
  <c r="L266" i="3"/>
  <c r="K266" i="3"/>
  <c r="P266" i="3" s="1"/>
  <c r="O265" i="3"/>
  <c r="M265" i="3"/>
  <c r="L265" i="3"/>
  <c r="K265" i="3"/>
  <c r="O264" i="3"/>
  <c r="M264" i="3"/>
  <c r="L264" i="3"/>
  <c r="K264" i="3"/>
  <c r="P264" i="3" s="1"/>
  <c r="O263" i="3"/>
  <c r="M263" i="3"/>
  <c r="L263" i="3"/>
  <c r="K263" i="3"/>
  <c r="O262" i="3"/>
  <c r="M262" i="3"/>
  <c r="L262" i="3"/>
  <c r="K262" i="3"/>
  <c r="P262" i="3" s="1"/>
  <c r="O261" i="3"/>
  <c r="M261" i="3"/>
  <c r="L261" i="3"/>
  <c r="K261" i="3"/>
  <c r="O260" i="3"/>
  <c r="M260" i="3"/>
  <c r="L260" i="3"/>
  <c r="K260" i="3"/>
  <c r="P260" i="3" s="1"/>
  <c r="O259" i="3"/>
  <c r="M259" i="3"/>
  <c r="L259" i="3"/>
  <c r="K259" i="3"/>
  <c r="O258" i="3"/>
  <c r="M258" i="3"/>
  <c r="L258" i="3"/>
  <c r="K258" i="3"/>
  <c r="P258" i="3" s="1"/>
  <c r="O257" i="3"/>
  <c r="M257" i="3"/>
  <c r="L257" i="3"/>
  <c r="K257" i="3"/>
  <c r="O256" i="3"/>
  <c r="M256" i="3"/>
  <c r="L256" i="3"/>
  <c r="K256" i="3"/>
  <c r="P256" i="3" s="1"/>
  <c r="O255" i="3"/>
  <c r="M255" i="3"/>
  <c r="L255" i="3"/>
  <c r="K255" i="3"/>
  <c r="O254" i="3"/>
  <c r="M254" i="3"/>
  <c r="L254" i="3"/>
  <c r="K254" i="3"/>
  <c r="P254" i="3" s="1"/>
  <c r="O253" i="3"/>
  <c r="M253" i="3"/>
  <c r="L253" i="3"/>
  <c r="K253" i="3"/>
  <c r="O252" i="3"/>
  <c r="M252" i="3"/>
  <c r="L252" i="3"/>
  <c r="K252" i="3"/>
  <c r="P252" i="3" s="1"/>
  <c r="O251" i="3"/>
  <c r="M251" i="3"/>
  <c r="L251" i="3"/>
  <c r="K251" i="3"/>
  <c r="O250" i="3"/>
  <c r="M250" i="3"/>
  <c r="L250" i="3"/>
  <c r="K250" i="3"/>
  <c r="P250" i="3" s="1"/>
  <c r="O249" i="3"/>
  <c r="M249" i="3"/>
  <c r="L249" i="3"/>
  <c r="K249" i="3"/>
  <c r="O248" i="3"/>
  <c r="M248" i="3"/>
  <c r="L248" i="3"/>
  <c r="K248" i="3"/>
  <c r="P248" i="3" s="1"/>
  <c r="O247" i="3"/>
  <c r="M247" i="3"/>
  <c r="L247" i="3"/>
  <c r="K247" i="3"/>
  <c r="O246" i="3"/>
  <c r="M246" i="3"/>
  <c r="L246" i="3"/>
  <c r="K246" i="3"/>
  <c r="P246" i="3" s="1"/>
  <c r="O245" i="3"/>
  <c r="M245" i="3"/>
  <c r="L245" i="3"/>
  <c r="K245" i="3"/>
  <c r="O244" i="3"/>
  <c r="M244" i="3"/>
  <c r="L244" i="3"/>
  <c r="K244" i="3"/>
  <c r="P244" i="3" s="1"/>
  <c r="O243" i="3"/>
  <c r="M243" i="3"/>
  <c r="L243" i="3"/>
  <c r="K243" i="3"/>
  <c r="O242" i="3"/>
  <c r="M242" i="3"/>
  <c r="L242" i="3"/>
  <c r="K242" i="3"/>
  <c r="P242" i="3" s="1"/>
  <c r="O241" i="3"/>
  <c r="M241" i="3"/>
  <c r="L241" i="3"/>
  <c r="K241" i="3"/>
  <c r="O240" i="3"/>
  <c r="M240" i="3"/>
  <c r="L240" i="3"/>
  <c r="K240" i="3"/>
  <c r="P240" i="3" s="1"/>
  <c r="O239" i="3"/>
  <c r="M239" i="3"/>
  <c r="L239" i="3"/>
  <c r="K239" i="3"/>
  <c r="O238" i="3"/>
  <c r="M238" i="3"/>
  <c r="L238" i="3"/>
  <c r="K238" i="3"/>
  <c r="P238" i="3" s="1"/>
  <c r="O237" i="3"/>
  <c r="M237" i="3"/>
  <c r="L237" i="3"/>
  <c r="K237" i="3"/>
  <c r="O236" i="3"/>
  <c r="M236" i="3"/>
  <c r="L236" i="3"/>
  <c r="K236" i="3"/>
  <c r="P236" i="3" s="1"/>
  <c r="O235" i="3"/>
  <c r="M235" i="3"/>
  <c r="L235" i="3"/>
  <c r="K235" i="3"/>
  <c r="O234" i="3"/>
  <c r="M234" i="3"/>
  <c r="L234" i="3"/>
  <c r="K234" i="3"/>
  <c r="P234" i="3" s="1"/>
  <c r="O233" i="3"/>
  <c r="M233" i="3"/>
  <c r="L233" i="3"/>
  <c r="K233" i="3"/>
  <c r="O232" i="3"/>
  <c r="M232" i="3"/>
  <c r="L232" i="3"/>
  <c r="K232" i="3"/>
  <c r="P232" i="3" s="1"/>
  <c r="O231" i="3"/>
  <c r="M231" i="3"/>
  <c r="L231" i="3"/>
  <c r="K231" i="3"/>
  <c r="O230" i="3"/>
  <c r="M230" i="3"/>
  <c r="L230" i="3"/>
  <c r="K230" i="3"/>
  <c r="P230" i="3" s="1"/>
  <c r="O229" i="3"/>
  <c r="M229" i="3"/>
  <c r="L229" i="3"/>
  <c r="K229" i="3"/>
  <c r="O228" i="3"/>
  <c r="M228" i="3"/>
  <c r="L228" i="3"/>
  <c r="K228" i="3"/>
  <c r="P228" i="3" s="1"/>
  <c r="O227" i="3"/>
  <c r="M227" i="3"/>
  <c r="L227" i="3"/>
  <c r="K227" i="3"/>
  <c r="P227" i="3" s="1"/>
  <c r="O226" i="3"/>
  <c r="M226" i="3"/>
  <c r="L226" i="3"/>
  <c r="K226" i="3"/>
  <c r="P226" i="3" s="1"/>
  <c r="O225" i="3"/>
  <c r="M225" i="3"/>
  <c r="L225" i="3"/>
  <c r="K225" i="3"/>
  <c r="P225" i="3" s="1"/>
  <c r="O224" i="3"/>
  <c r="M224" i="3"/>
  <c r="L224" i="3"/>
  <c r="K224" i="3"/>
  <c r="P224" i="3" s="1"/>
  <c r="O223" i="3"/>
  <c r="M223" i="3"/>
  <c r="L223" i="3"/>
  <c r="K223" i="3"/>
  <c r="P223" i="3" s="1"/>
  <c r="O222" i="3"/>
  <c r="M222" i="3"/>
  <c r="L222" i="3"/>
  <c r="K222" i="3"/>
  <c r="P222" i="3" s="1"/>
  <c r="O221" i="3"/>
  <c r="M221" i="3"/>
  <c r="L221" i="3"/>
  <c r="K221" i="3"/>
  <c r="P221" i="3" s="1"/>
  <c r="O220" i="3"/>
  <c r="M220" i="3"/>
  <c r="L220" i="3"/>
  <c r="K220" i="3"/>
  <c r="P220" i="3" s="1"/>
  <c r="O219" i="3"/>
  <c r="M219" i="3"/>
  <c r="L219" i="3"/>
  <c r="K219" i="3"/>
  <c r="P219" i="3" s="1"/>
  <c r="O218" i="3"/>
  <c r="M218" i="3"/>
  <c r="L218" i="3"/>
  <c r="K218" i="3"/>
  <c r="P218" i="3" s="1"/>
  <c r="O217" i="3"/>
  <c r="M217" i="3"/>
  <c r="L217" i="3"/>
  <c r="K217" i="3"/>
  <c r="P217" i="3" s="1"/>
  <c r="O216" i="3"/>
  <c r="M216" i="3"/>
  <c r="L216" i="3"/>
  <c r="K216" i="3"/>
  <c r="P216" i="3" s="1"/>
  <c r="O215" i="3"/>
  <c r="M215" i="3"/>
  <c r="L215" i="3"/>
  <c r="K215" i="3"/>
  <c r="P215" i="3" s="1"/>
  <c r="O214" i="3"/>
  <c r="M214" i="3"/>
  <c r="L214" i="3"/>
  <c r="K214" i="3"/>
  <c r="P214" i="3" s="1"/>
  <c r="O213" i="3"/>
  <c r="M213" i="3"/>
  <c r="L213" i="3"/>
  <c r="K213" i="3"/>
  <c r="P213" i="3" s="1"/>
  <c r="O212" i="3"/>
  <c r="M212" i="3"/>
  <c r="L212" i="3"/>
  <c r="K212" i="3"/>
  <c r="P212" i="3" s="1"/>
  <c r="O211" i="3"/>
  <c r="M211" i="3"/>
  <c r="L211" i="3"/>
  <c r="K211" i="3"/>
  <c r="P211" i="3" s="1"/>
  <c r="O210" i="3"/>
  <c r="M210" i="3"/>
  <c r="L210" i="3"/>
  <c r="K210" i="3"/>
  <c r="P210" i="3" s="1"/>
  <c r="O209" i="3"/>
  <c r="M209" i="3"/>
  <c r="L209" i="3"/>
  <c r="K209" i="3"/>
  <c r="P209" i="3" s="1"/>
  <c r="O208" i="3"/>
  <c r="M208" i="3"/>
  <c r="L208" i="3"/>
  <c r="K208" i="3"/>
  <c r="P208" i="3" s="1"/>
  <c r="O207" i="3"/>
  <c r="M207" i="3"/>
  <c r="L207" i="3"/>
  <c r="K207" i="3"/>
  <c r="P207" i="3" s="1"/>
  <c r="O206" i="3"/>
  <c r="M206" i="3"/>
  <c r="L206" i="3"/>
  <c r="K206" i="3"/>
  <c r="P206" i="3" s="1"/>
  <c r="O205" i="3"/>
  <c r="M205" i="3"/>
  <c r="L205" i="3"/>
  <c r="K205" i="3"/>
  <c r="P205" i="3" s="1"/>
  <c r="O204" i="3"/>
  <c r="M204" i="3"/>
  <c r="L204" i="3"/>
  <c r="K204" i="3"/>
  <c r="P204" i="3" s="1"/>
  <c r="O203" i="3"/>
  <c r="M203" i="3"/>
  <c r="L203" i="3"/>
  <c r="K203" i="3"/>
  <c r="P203" i="3" s="1"/>
  <c r="O202" i="3"/>
  <c r="M202" i="3"/>
  <c r="L202" i="3"/>
  <c r="K202" i="3"/>
  <c r="P202" i="3" s="1"/>
  <c r="O201" i="3"/>
  <c r="M201" i="3"/>
  <c r="L201" i="3"/>
  <c r="K201" i="3"/>
  <c r="P201" i="3" s="1"/>
  <c r="O200" i="3"/>
  <c r="M200" i="3"/>
  <c r="L200" i="3"/>
  <c r="K200" i="3"/>
  <c r="P200" i="3" s="1"/>
  <c r="O199" i="3"/>
  <c r="M199" i="3"/>
  <c r="L199" i="3"/>
  <c r="K199" i="3"/>
  <c r="P199" i="3" s="1"/>
  <c r="O198" i="3"/>
  <c r="M198" i="3"/>
  <c r="L198" i="3"/>
  <c r="K198" i="3"/>
  <c r="P198" i="3" s="1"/>
  <c r="O197" i="3"/>
  <c r="M197" i="3"/>
  <c r="L197" i="3"/>
  <c r="K197" i="3"/>
  <c r="P197" i="3" s="1"/>
  <c r="O196" i="3"/>
  <c r="M196" i="3"/>
  <c r="L196" i="3"/>
  <c r="K196" i="3"/>
  <c r="P196" i="3" s="1"/>
  <c r="O195" i="3"/>
  <c r="M195" i="3"/>
  <c r="L195" i="3"/>
  <c r="K195" i="3"/>
  <c r="P195" i="3" s="1"/>
  <c r="O194" i="3"/>
  <c r="M194" i="3"/>
  <c r="L194" i="3"/>
  <c r="K194" i="3"/>
  <c r="P194" i="3" s="1"/>
  <c r="O193" i="3"/>
  <c r="M193" i="3"/>
  <c r="L193" i="3"/>
  <c r="K193" i="3"/>
  <c r="P193" i="3" s="1"/>
  <c r="O192" i="3"/>
  <c r="M192" i="3"/>
  <c r="L192" i="3"/>
  <c r="K192" i="3"/>
  <c r="P192" i="3" s="1"/>
  <c r="O191" i="3"/>
  <c r="M191" i="3"/>
  <c r="L191" i="3"/>
  <c r="K191" i="3"/>
  <c r="P191" i="3" s="1"/>
  <c r="O190" i="3"/>
  <c r="M190" i="3"/>
  <c r="L190" i="3"/>
  <c r="K190" i="3"/>
  <c r="P190" i="3" s="1"/>
  <c r="O189" i="3"/>
  <c r="M189" i="3"/>
  <c r="L189" i="3"/>
  <c r="K189" i="3"/>
  <c r="P189" i="3" s="1"/>
  <c r="O188" i="3"/>
  <c r="M188" i="3"/>
  <c r="L188" i="3"/>
  <c r="K188" i="3"/>
  <c r="P188" i="3" s="1"/>
  <c r="O187" i="3"/>
  <c r="M187" i="3"/>
  <c r="L187" i="3"/>
  <c r="K187" i="3"/>
  <c r="P187" i="3" s="1"/>
  <c r="O186" i="3"/>
  <c r="M186" i="3"/>
  <c r="L186" i="3"/>
  <c r="K186" i="3"/>
  <c r="P186" i="3" s="1"/>
  <c r="O185" i="3"/>
  <c r="M185" i="3"/>
  <c r="L185" i="3"/>
  <c r="K185" i="3"/>
  <c r="P185" i="3" s="1"/>
  <c r="O184" i="3"/>
  <c r="M184" i="3"/>
  <c r="L184" i="3"/>
  <c r="K184" i="3"/>
  <c r="P184" i="3" s="1"/>
  <c r="O183" i="3"/>
  <c r="M183" i="3"/>
  <c r="L183" i="3"/>
  <c r="K183" i="3"/>
  <c r="P183" i="3" s="1"/>
  <c r="O182" i="3"/>
  <c r="M182" i="3"/>
  <c r="L182" i="3"/>
  <c r="K182" i="3"/>
  <c r="P182" i="3" s="1"/>
  <c r="O181" i="3"/>
  <c r="M181" i="3"/>
  <c r="L181" i="3"/>
  <c r="K181" i="3"/>
  <c r="P181" i="3" s="1"/>
  <c r="O180" i="3"/>
  <c r="M180" i="3"/>
  <c r="L180" i="3"/>
  <c r="K180" i="3"/>
  <c r="P180" i="3" s="1"/>
  <c r="O179" i="3"/>
  <c r="M179" i="3"/>
  <c r="L179" i="3"/>
  <c r="K179" i="3"/>
  <c r="P179" i="3" s="1"/>
  <c r="O178" i="3"/>
  <c r="M178" i="3"/>
  <c r="L178" i="3"/>
  <c r="K178" i="3"/>
  <c r="P178" i="3" s="1"/>
  <c r="O177" i="3"/>
  <c r="M177" i="3"/>
  <c r="L177" i="3"/>
  <c r="K177" i="3"/>
  <c r="P177" i="3" s="1"/>
  <c r="O176" i="3"/>
  <c r="M176" i="3"/>
  <c r="L176" i="3"/>
  <c r="K176" i="3"/>
  <c r="P176" i="3" s="1"/>
  <c r="O175" i="3"/>
  <c r="M175" i="3"/>
  <c r="L175" i="3"/>
  <c r="K175" i="3"/>
  <c r="P175" i="3" s="1"/>
  <c r="O174" i="3"/>
  <c r="M174" i="3"/>
  <c r="L174" i="3"/>
  <c r="K174" i="3"/>
  <c r="P174" i="3" s="1"/>
  <c r="O173" i="3"/>
  <c r="M173" i="3"/>
  <c r="L173" i="3"/>
  <c r="K173" i="3"/>
  <c r="P173" i="3" s="1"/>
  <c r="O172" i="3"/>
  <c r="M172" i="3"/>
  <c r="L172" i="3"/>
  <c r="K172" i="3"/>
  <c r="P172" i="3" s="1"/>
  <c r="O171" i="3"/>
  <c r="M171" i="3"/>
  <c r="L171" i="3"/>
  <c r="K171" i="3"/>
  <c r="P171" i="3" s="1"/>
  <c r="O170" i="3"/>
  <c r="M170" i="3"/>
  <c r="L170" i="3"/>
  <c r="K170" i="3"/>
  <c r="P170" i="3" s="1"/>
  <c r="O169" i="3"/>
  <c r="M169" i="3"/>
  <c r="L169" i="3"/>
  <c r="K169" i="3"/>
  <c r="P169" i="3" s="1"/>
  <c r="O168" i="3"/>
  <c r="M168" i="3"/>
  <c r="L168" i="3"/>
  <c r="K168" i="3"/>
  <c r="P168" i="3" s="1"/>
  <c r="O167" i="3"/>
  <c r="M167" i="3"/>
  <c r="L167" i="3"/>
  <c r="K167" i="3"/>
  <c r="P167" i="3" s="1"/>
  <c r="O166" i="3"/>
  <c r="M166" i="3"/>
  <c r="L166" i="3"/>
  <c r="K166" i="3"/>
  <c r="P166" i="3" s="1"/>
  <c r="O165" i="3"/>
  <c r="M165" i="3"/>
  <c r="L165" i="3"/>
  <c r="K165" i="3"/>
  <c r="P165" i="3" s="1"/>
  <c r="O164" i="3"/>
  <c r="M164" i="3"/>
  <c r="L164" i="3"/>
  <c r="K164" i="3"/>
  <c r="P164" i="3" s="1"/>
  <c r="O163" i="3"/>
  <c r="M163" i="3"/>
  <c r="L163" i="3"/>
  <c r="K163" i="3"/>
  <c r="P163" i="3" s="1"/>
  <c r="O162" i="3"/>
  <c r="M162" i="3"/>
  <c r="L162" i="3"/>
  <c r="K162" i="3"/>
  <c r="P162" i="3" s="1"/>
  <c r="O161" i="3"/>
  <c r="M161" i="3"/>
  <c r="L161" i="3"/>
  <c r="K161" i="3"/>
  <c r="P161" i="3" s="1"/>
  <c r="O160" i="3"/>
  <c r="M160" i="3"/>
  <c r="L160" i="3"/>
  <c r="K160" i="3"/>
  <c r="P160" i="3" s="1"/>
  <c r="O159" i="3"/>
  <c r="M159" i="3"/>
  <c r="L159" i="3"/>
  <c r="K159" i="3"/>
  <c r="P159" i="3" s="1"/>
  <c r="O158" i="3"/>
  <c r="M158" i="3"/>
  <c r="L158" i="3"/>
  <c r="K158" i="3"/>
  <c r="P158" i="3" s="1"/>
  <c r="O157" i="3"/>
  <c r="M157" i="3"/>
  <c r="L157" i="3"/>
  <c r="K157" i="3"/>
  <c r="P157" i="3" s="1"/>
  <c r="O156" i="3"/>
  <c r="M156" i="3"/>
  <c r="L156" i="3"/>
  <c r="K156" i="3"/>
  <c r="P156" i="3" s="1"/>
  <c r="O155" i="3"/>
  <c r="M155" i="3"/>
  <c r="L155" i="3"/>
  <c r="K155" i="3"/>
  <c r="P155" i="3" s="1"/>
  <c r="O154" i="3"/>
  <c r="M154" i="3"/>
  <c r="L154" i="3"/>
  <c r="K154" i="3"/>
  <c r="P154" i="3" s="1"/>
  <c r="O153" i="3"/>
  <c r="M153" i="3"/>
  <c r="L153" i="3"/>
  <c r="K153" i="3"/>
  <c r="P153" i="3" s="1"/>
  <c r="O152" i="3"/>
  <c r="M152" i="3"/>
  <c r="L152" i="3"/>
  <c r="K152" i="3"/>
  <c r="P152" i="3" s="1"/>
  <c r="O151" i="3"/>
  <c r="M151" i="3"/>
  <c r="L151" i="3"/>
  <c r="K151" i="3"/>
  <c r="P151" i="3" s="1"/>
  <c r="O150" i="3"/>
  <c r="M150" i="3"/>
  <c r="L150" i="3"/>
  <c r="K150" i="3"/>
  <c r="P150" i="3" s="1"/>
  <c r="O149" i="3"/>
  <c r="M149" i="3"/>
  <c r="L149" i="3"/>
  <c r="K149" i="3"/>
  <c r="P149" i="3" s="1"/>
  <c r="O148" i="3"/>
  <c r="M148" i="3"/>
  <c r="L148" i="3"/>
  <c r="K148" i="3"/>
  <c r="P148" i="3" s="1"/>
  <c r="O147" i="3"/>
  <c r="M147" i="3"/>
  <c r="L147" i="3"/>
  <c r="K147" i="3"/>
  <c r="P147" i="3" s="1"/>
  <c r="O146" i="3"/>
  <c r="M146" i="3"/>
  <c r="L146" i="3"/>
  <c r="K146" i="3"/>
  <c r="P146" i="3" s="1"/>
  <c r="O145" i="3"/>
  <c r="M145" i="3"/>
  <c r="L145" i="3"/>
  <c r="K145" i="3"/>
  <c r="P145" i="3" s="1"/>
  <c r="O144" i="3"/>
  <c r="M144" i="3"/>
  <c r="L144" i="3"/>
  <c r="K144" i="3"/>
  <c r="P144" i="3" s="1"/>
  <c r="O143" i="3"/>
  <c r="M143" i="3"/>
  <c r="L143" i="3"/>
  <c r="K143" i="3"/>
  <c r="P143" i="3" s="1"/>
  <c r="O142" i="3"/>
  <c r="M142" i="3"/>
  <c r="L142" i="3"/>
  <c r="K142" i="3"/>
  <c r="P142" i="3" s="1"/>
  <c r="O141" i="3"/>
  <c r="M141" i="3"/>
  <c r="L141" i="3"/>
  <c r="K141" i="3"/>
  <c r="P141" i="3" s="1"/>
  <c r="O140" i="3"/>
  <c r="M140" i="3"/>
  <c r="L140" i="3"/>
  <c r="K140" i="3"/>
  <c r="P140" i="3" s="1"/>
  <c r="O139" i="3"/>
  <c r="M139" i="3"/>
  <c r="L139" i="3"/>
  <c r="K139" i="3"/>
  <c r="P139" i="3" s="1"/>
  <c r="O138" i="3"/>
  <c r="M138" i="3"/>
  <c r="L138" i="3"/>
  <c r="K138" i="3"/>
  <c r="P138" i="3" s="1"/>
  <c r="O137" i="3"/>
  <c r="M137" i="3"/>
  <c r="L137" i="3"/>
  <c r="K137" i="3"/>
  <c r="P137" i="3" s="1"/>
  <c r="O136" i="3"/>
  <c r="M136" i="3"/>
  <c r="L136" i="3"/>
  <c r="K136" i="3"/>
  <c r="P136" i="3" s="1"/>
  <c r="O135" i="3"/>
  <c r="M135" i="3"/>
  <c r="L135" i="3"/>
  <c r="K135" i="3"/>
  <c r="P135" i="3" s="1"/>
  <c r="O134" i="3"/>
  <c r="M134" i="3"/>
  <c r="L134" i="3"/>
  <c r="K134" i="3"/>
  <c r="P134" i="3" s="1"/>
  <c r="O133" i="3"/>
  <c r="M133" i="3"/>
  <c r="L133" i="3"/>
  <c r="K133" i="3"/>
  <c r="P133" i="3" s="1"/>
  <c r="O132" i="3"/>
  <c r="M132" i="3"/>
  <c r="L132" i="3"/>
  <c r="K132" i="3"/>
  <c r="P132" i="3" s="1"/>
  <c r="O131" i="3"/>
  <c r="M131" i="3"/>
  <c r="L131" i="3"/>
  <c r="K131" i="3"/>
  <c r="P131" i="3" s="1"/>
  <c r="O130" i="3"/>
  <c r="M130" i="3"/>
  <c r="L130" i="3"/>
  <c r="K130" i="3"/>
  <c r="P130" i="3" s="1"/>
  <c r="O129" i="3"/>
  <c r="M129" i="3"/>
  <c r="L129" i="3"/>
  <c r="K129" i="3"/>
  <c r="P129" i="3" s="1"/>
  <c r="O128" i="3"/>
  <c r="M128" i="3"/>
  <c r="L128" i="3"/>
  <c r="K128" i="3"/>
  <c r="P128" i="3" s="1"/>
  <c r="O127" i="3"/>
  <c r="M127" i="3"/>
  <c r="L127" i="3"/>
  <c r="K127" i="3"/>
  <c r="P127" i="3" s="1"/>
  <c r="O126" i="3"/>
  <c r="M126" i="3"/>
  <c r="L126" i="3"/>
  <c r="K126" i="3"/>
  <c r="P126" i="3" s="1"/>
  <c r="O125" i="3"/>
  <c r="M125" i="3"/>
  <c r="L125" i="3"/>
  <c r="K125" i="3"/>
  <c r="P125" i="3" s="1"/>
  <c r="O124" i="3"/>
  <c r="M124" i="3"/>
  <c r="L124" i="3"/>
  <c r="K124" i="3"/>
  <c r="P124" i="3" s="1"/>
  <c r="O123" i="3"/>
  <c r="M123" i="3"/>
  <c r="L123" i="3"/>
  <c r="K123" i="3"/>
  <c r="P123" i="3" s="1"/>
  <c r="O122" i="3"/>
  <c r="M122" i="3"/>
  <c r="L122" i="3"/>
  <c r="K122" i="3"/>
  <c r="P122" i="3" s="1"/>
  <c r="O121" i="3"/>
  <c r="M121" i="3"/>
  <c r="L121" i="3"/>
  <c r="K121" i="3"/>
  <c r="P121" i="3" s="1"/>
  <c r="O120" i="3"/>
  <c r="M120" i="3"/>
  <c r="L120" i="3"/>
  <c r="K120" i="3"/>
  <c r="P120" i="3" s="1"/>
  <c r="O119" i="3"/>
  <c r="M119" i="3"/>
  <c r="L119" i="3"/>
  <c r="K119" i="3"/>
  <c r="P119" i="3" s="1"/>
  <c r="O118" i="3"/>
  <c r="M118" i="3"/>
  <c r="L118" i="3"/>
  <c r="K118" i="3"/>
  <c r="P118" i="3" s="1"/>
  <c r="O117" i="3"/>
  <c r="M117" i="3"/>
  <c r="L117" i="3"/>
  <c r="K117" i="3"/>
  <c r="P117" i="3" s="1"/>
  <c r="O116" i="3"/>
  <c r="M116" i="3"/>
  <c r="L116" i="3"/>
  <c r="K116" i="3"/>
  <c r="P116" i="3" s="1"/>
  <c r="O115" i="3"/>
  <c r="M115" i="3"/>
  <c r="L115" i="3"/>
  <c r="K115" i="3"/>
  <c r="P115" i="3" s="1"/>
  <c r="O114" i="3"/>
  <c r="M114" i="3"/>
  <c r="L114" i="3"/>
  <c r="K114" i="3"/>
  <c r="P114" i="3" s="1"/>
  <c r="O113" i="3"/>
  <c r="M113" i="3"/>
  <c r="L113" i="3"/>
  <c r="K113" i="3"/>
  <c r="P113" i="3" s="1"/>
  <c r="O112" i="3"/>
  <c r="M112" i="3"/>
  <c r="L112" i="3"/>
  <c r="K112" i="3"/>
  <c r="P112" i="3" s="1"/>
  <c r="O111" i="3"/>
  <c r="M111" i="3"/>
  <c r="L111" i="3"/>
  <c r="K111" i="3"/>
  <c r="P111" i="3" s="1"/>
  <c r="O110" i="3"/>
  <c r="M110" i="3"/>
  <c r="L110" i="3"/>
  <c r="K110" i="3"/>
  <c r="P110" i="3" s="1"/>
  <c r="O109" i="3"/>
  <c r="M109" i="3"/>
  <c r="L109" i="3"/>
  <c r="K109" i="3"/>
  <c r="P109" i="3" s="1"/>
  <c r="O108" i="3"/>
  <c r="M108" i="3"/>
  <c r="L108" i="3"/>
  <c r="K108" i="3"/>
  <c r="P108" i="3" s="1"/>
  <c r="O107" i="3"/>
  <c r="M107" i="3"/>
  <c r="L107" i="3"/>
  <c r="K107" i="3"/>
  <c r="P107" i="3" s="1"/>
  <c r="O106" i="3"/>
  <c r="M106" i="3"/>
  <c r="L106" i="3"/>
  <c r="K106" i="3"/>
  <c r="P106" i="3" s="1"/>
  <c r="O105" i="3"/>
  <c r="M105" i="3"/>
  <c r="L105" i="3"/>
  <c r="K105" i="3"/>
  <c r="P105" i="3" s="1"/>
  <c r="O104" i="3"/>
  <c r="M104" i="3"/>
  <c r="L104" i="3"/>
  <c r="K104" i="3"/>
  <c r="P104" i="3" s="1"/>
  <c r="O103" i="3"/>
  <c r="M103" i="3"/>
  <c r="L103" i="3"/>
  <c r="K103" i="3"/>
  <c r="P103" i="3" s="1"/>
  <c r="O102" i="3"/>
  <c r="M102" i="3"/>
  <c r="L102" i="3"/>
  <c r="K102" i="3"/>
  <c r="P102" i="3" s="1"/>
  <c r="O101" i="3"/>
  <c r="M101" i="3"/>
  <c r="L101" i="3"/>
  <c r="K101" i="3"/>
  <c r="P101" i="3" s="1"/>
  <c r="O100" i="3"/>
  <c r="M100" i="3"/>
  <c r="L100" i="3"/>
  <c r="K100" i="3"/>
  <c r="P100" i="3" s="1"/>
  <c r="O99" i="3"/>
  <c r="M99" i="3"/>
  <c r="L99" i="3"/>
  <c r="K99" i="3"/>
  <c r="P99" i="3" s="1"/>
  <c r="O98" i="3"/>
  <c r="M98" i="3"/>
  <c r="L98" i="3"/>
  <c r="K98" i="3"/>
  <c r="P98" i="3" s="1"/>
  <c r="O97" i="3"/>
  <c r="M97" i="3"/>
  <c r="L97" i="3"/>
  <c r="K97" i="3"/>
  <c r="P97" i="3" s="1"/>
  <c r="O96" i="3"/>
  <c r="M96" i="3"/>
  <c r="L96" i="3"/>
  <c r="K96" i="3"/>
  <c r="P96" i="3" s="1"/>
  <c r="O95" i="3"/>
  <c r="M95" i="3"/>
  <c r="L95" i="3"/>
  <c r="K95" i="3"/>
  <c r="P95" i="3" s="1"/>
  <c r="O94" i="3"/>
  <c r="M94" i="3"/>
  <c r="L94" i="3"/>
  <c r="K94" i="3"/>
  <c r="P94" i="3" s="1"/>
  <c r="O93" i="3"/>
  <c r="M93" i="3"/>
  <c r="L93" i="3"/>
  <c r="K93" i="3"/>
  <c r="P93" i="3" s="1"/>
  <c r="O92" i="3"/>
  <c r="M92" i="3"/>
  <c r="L92" i="3"/>
  <c r="K92" i="3"/>
  <c r="P92" i="3" s="1"/>
  <c r="O91" i="3"/>
  <c r="M91" i="3"/>
  <c r="L91" i="3"/>
  <c r="K91" i="3"/>
  <c r="P91" i="3" s="1"/>
  <c r="O90" i="3"/>
  <c r="M90" i="3"/>
  <c r="L90" i="3"/>
  <c r="K90" i="3"/>
  <c r="P90" i="3" s="1"/>
  <c r="O89" i="3"/>
  <c r="M89" i="3"/>
  <c r="L89" i="3"/>
  <c r="K89" i="3"/>
  <c r="P89" i="3" s="1"/>
  <c r="O88" i="3"/>
  <c r="M88" i="3"/>
  <c r="L88" i="3"/>
  <c r="K88" i="3"/>
  <c r="P88" i="3" s="1"/>
  <c r="O87" i="3"/>
  <c r="M87" i="3"/>
  <c r="L87" i="3"/>
  <c r="K87" i="3"/>
  <c r="P87" i="3" s="1"/>
  <c r="O86" i="3"/>
  <c r="M86" i="3"/>
  <c r="L86" i="3"/>
  <c r="K86" i="3"/>
  <c r="P86" i="3" s="1"/>
  <c r="O85" i="3"/>
  <c r="M85" i="3"/>
  <c r="L85" i="3"/>
  <c r="K85" i="3"/>
  <c r="P85" i="3" s="1"/>
  <c r="O84" i="3"/>
  <c r="M84" i="3"/>
  <c r="L84" i="3"/>
  <c r="K84" i="3"/>
  <c r="P84" i="3" s="1"/>
  <c r="O83" i="3"/>
  <c r="M83" i="3"/>
  <c r="L83" i="3"/>
  <c r="K83" i="3"/>
  <c r="P83" i="3" s="1"/>
  <c r="O82" i="3"/>
  <c r="M82" i="3"/>
  <c r="L82" i="3"/>
  <c r="K82" i="3"/>
  <c r="P82" i="3" s="1"/>
  <c r="O81" i="3"/>
  <c r="M81" i="3"/>
  <c r="L81" i="3"/>
  <c r="K81" i="3"/>
  <c r="P81" i="3" s="1"/>
  <c r="O80" i="3"/>
  <c r="M80" i="3"/>
  <c r="L80" i="3"/>
  <c r="K80" i="3"/>
  <c r="P80" i="3" s="1"/>
  <c r="O79" i="3"/>
  <c r="M79" i="3"/>
  <c r="L79" i="3"/>
  <c r="K79" i="3"/>
  <c r="P79" i="3" s="1"/>
  <c r="O78" i="3"/>
  <c r="M78" i="3"/>
  <c r="L78" i="3"/>
  <c r="K78" i="3"/>
  <c r="P78" i="3" s="1"/>
  <c r="O77" i="3"/>
  <c r="M77" i="3"/>
  <c r="L77" i="3"/>
  <c r="K77" i="3"/>
  <c r="P77" i="3" s="1"/>
  <c r="O76" i="3"/>
  <c r="M76" i="3"/>
  <c r="L76" i="3"/>
  <c r="K76" i="3"/>
  <c r="O75" i="3"/>
  <c r="M75" i="3"/>
  <c r="L75" i="3"/>
  <c r="K75" i="3"/>
  <c r="P75" i="3" s="1"/>
  <c r="O74" i="3"/>
  <c r="M74" i="3"/>
  <c r="L74" i="3"/>
  <c r="K74" i="3"/>
  <c r="O73" i="3"/>
  <c r="M73" i="3"/>
  <c r="L73" i="3"/>
  <c r="K73" i="3"/>
  <c r="P73" i="3" s="1"/>
  <c r="O72" i="3"/>
  <c r="M72" i="3"/>
  <c r="L72" i="3"/>
  <c r="K72" i="3"/>
  <c r="O71" i="3"/>
  <c r="M71" i="3"/>
  <c r="L71" i="3"/>
  <c r="K71" i="3"/>
  <c r="P71" i="3" s="1"/>
  <c r="O70" i="3"/>
  <c r="M70" i="3"/>
  <c r="L70" i="3"/>
  <c r="K70" i="3"/>
  <c r="O69" i="3"/>
  <c r="M69" i="3"/>
  <c r="L69" i="3"/>
  <c r="K69" i="3"/>
  <c r="P69" i="3" s="1"/>
  <c r="O68" i="3"/>
  <c r="M68" i="3"/>
  <c r="L68" i="3"/>
  <c r="K68" i="3"/>
  <c r="O67" i="3"/>
  <c r="M67" i="3"/>
  <c r="L67" i="3"/>
  <c r="K67" i="3"/>
  <c r="P67" i="3" s="1"/>
  <c r="O66" i="3"/>
  <c r="M66" i="3"/>
  <c r="L66" i="3"/>
  <c r="K66" i="3"/>
  <c r="O65" i="3"/>
  <c r="M65" i="3"/>
  <c r="L65" i="3"/>
  <c r="K65" i="3"/>
  <c r="P65" i="3" s="1"/>
  <c r="O64" i="3"/>
  <c r="M64" i="3"/>
  <c r="L64" i="3"/>
  <c r="K64" i="3"/>
  <c r="O63" i="3"/>
  <c r="M63" i="3"/>
  <c r="L63" i="3"/>
  <c r="K63" i="3"/>
  <c r="P63" i="3" s="1"/>
  <c r="O62" i="3"/>
  <c r="M62" i="3"/>
  <c r="L62" i="3"/>
  <c r="K62" i="3"/>
  <c r="O61" i="3"/>
  <c r="M61" i="3"/>
  <c r="L61" i="3"/>
  <c r="K61" i="3"/>
  <c r="P61" i="3" s="1"/>
  <c r="O60" i="3"/>
  <c r="M60" i="3"/>
  <c r="L60" i="3"/>
  <c r="K60" i="3"/>
  <c r="O59" i="3"/>
  <c r="M59" i="3"/>
  <c r="L59" i="3"/>
  <c r="K59" i="3"/>
  <c r="P59" i="3" s="1"/>
  <c r="O58" i="3"/>
  <c r="M58" i="3"/>
  <c r="L58" i="3"/>
  <c r="K58" i="3"/>
  <c r="O57" i="3"/>
  <c r="M57" i="3"/>
  <c r="L57" i="3"/>
  <c r="K57" i="3"/>
  <c r="P57" i="3" s="1"/>
  <c r="O56" i="3"/>
  <c r="M56" i="3"/>
  <c r="L56" i="3"/>
  <c r="K56" i="3"/>
  <c r="O55" i="3"/>
  <c r="M55" i="3"/>
  <c r="L55" i="3"/>
  <c r="K55" i="3"/>
  <c r="P55" i="3" s="1"/>
  <c r="O54" i="3"/>
  <c r="M54" i="3"/>
  <c r="L54" i="3"/>
  <c r="K54" i="3"/>
  <c r="O53" i="3"/>
  <c r="M53" i="3"/>
  <c r="L53" i="3"/>
  <c r="K53" i="3"/>
  <c r="P53" i="3" s="1"/>
  <c r="O52" i="3"/>
  <c r="M52" i="3"/>
  <c r="L52" i="3"/>
  <c r="K52" i="3"/>
  <c r="O51" i="3"/>
  <c r="M51" i="3"/>
  <c r="L51" i="3"/>
  <c r="K51" i="3"/>
  <c r="P51" i="3" s="1"/>
  <c r="O50" i="3"/>
  <c r="M50" i="3"/>
  <c r="L50" i="3"/>
  <c r="K50" i="3"/>
  <c r="O49" i="3"/>
  <c r="M49" i="3"/>
  <c r="L49" i="3"/>
  <c r="K49" i="3"/>
  <c r="P49" i="3" s="1"/>
  <c r="O48" i="3"/>
  <c r="M48" i="3"/>
  <c r="L48" i="3"/>
  <c r="K48" i="3"/>
  <c r="O47" i="3"/>
  <c r="M47" i="3"/>
  <c r="L47" i="3"/>
  <c r="K47" i="3"/>
  <c r="P47" i="3" s="1"/>
  <c r="O46" i="3"/>
  <c r="M46" i="3"/>
  <c r="L46" i="3"/>
  <c r="K46" i="3"/>
  <c r="O45" i="3"/>
  <c r="M45" i="3"/>
  <c r="L45" i="3"/>
  <c r="K45" i="3"/>
  <c r="P45" i="3" s="1"/>
  <c r="O44" i="3"/>
  <c r="M44" i="3"/>
  <c r="L44" i="3"/>
  <c r="K44" i="3"/>
  <c r="O43" i="3"/>
  <c r="M43" i="3"/>
  <c r="L43" i="3"/>
  <c r="K43" i="3"/>
  <c r="P43" i="3" s="1"/>
  <c r="O42" i="3"/>
  <c r="M42" i="3"/>
  <c r="L42" i="3"/>
  <c r="K42" i="3"/>
  <c r="O41" i="3"/>
  <c r="M41" i="3"/>
  <c r="L41" i="3"/>
  <c r="K41" i="3"/>
  <c r="P41" i="3" s="1"/>
  <c r="O40" i="3"/>
  <c r="M40" i="3"/>
  <c r="L40" i="3"/>
  <c r="K40" i="3"/>
  <c r="O39" i="3"/>
  <c r="M39" i="3"/>
  <c r="L39" i="3"/>
  <c r="K39" i="3"/>
  <c r="P39" i="3" s="1"/>
  <c r="O38" i="3"/>
  <c r="M38" i="3"/>
  <c r="L38" i="3"/>
  <c r="K38" i="3"/>
  <c r="O37" i="3"/>
  <c r="M37" i="3"/>
  <c r="L37" i="3"/>
  <c r="K37" i="3"/>
  <c r="P37" i="3" s="1"/>
  <c r="O36" i="3"/>
  <c r="M36" i="3"/>
  <c r="L36" i="3"/>
  <c r="K36" i="3"/>
  <c r="O35" i="3"/>
  <c r="M35" i="3"/>
  <c r="L35" i="3"/>
  <c r="K35" i="3"/>
  <c r="P35" i="3" s="1"/>
  <c r="O34" i="3"/>
  <c r="M34" i="3"/>
  <c r="L34" i="3"/>
  <c r="K34" i="3"/>
  <c r="O33" i="3"/>
  <c r="M33" i="3"/>
  <c r="L33" i="3"/>
  <c r="K33" i="3"/>
  <c r="P33" i="3" s="1"/>
  <c r="O32" i="3"/>
  <c r="M32" i="3"/>
  <c r="L32" i="3"/>
  <c r="K32" i="3"/>
  <c r="O31" i="3"/>
  <c r="M31" i="3"/>
  <c r="L31" i="3"/>
  <c r="K31" i="3"/>
  <c r="P31" i="3" s="1"/>
  <c r="O30" i="3"/>
  <c r="M30" i="3"/>
  <c r="L30" i="3"/>
  <c r="K30" i="3"/>
  <c r="P30" i="3" s="1"/>
  <c r="O29" i="3"/>
  <c r="M29" i="3"/>
  <c r="L29" i="3"/>
  <c r="K29" i="3"/>
  <c r="P29" i="3" s="1"/>
  <c r="O28" i="3"/>
  <c r="M28" i="3"/>
  <c r="L28" i="3"/>
  <c r="K28" i="3"/>
  <c r="P28" i="3" s="1"/>
  <c r="O27" i="3"/>
  <c r="M27" i="3"/>
  <c r="L27" i="3"/>
  <c r="K27" i="3"/>
  <c r="P27" i="3" s="1"/>
  <c r="O26" i="3"/>
  <c r="M26" i="3"/>
  <c r="L26" i="3"/>
  <c r="K26" i="3"/>
  <c r="P26" i="3" s="1"/>
  <c r="O25" i="3"/>
  <c r="M25" i="3"/>
  <c r="L25" i="3"/>
  <c r="K25" i="3"/>
  <c r="P25" i="3" s="1"/>
  <c r="O24" i="3"/>
  <c r="M24" i="3"/>
  <c r="L24" i="3"/>
  <c r="K24" i="3"/>
  <c r="P24" i="3" s="1"/>
  <c r="O23" i="3"/>
  <c r="M23" i="3"/>
  <c r="L23" i="3"/>
  <c r="K23" i="3"/>
  <c r="P23" i="3" s="1"/>
  <c r="O22" i="3"/>
  <c r="M22" i="3"/>
  <c r="L22" i="3"/>
  <c r="K22" i="3"/>
  <c r="P22" i="3" s="1"/>
  <c r="O21" i="3"/>
  <c r="M21" i="3"/>
  <c r="L21" i="3"/>
  <c r="K21" i="3"/>
  <c r="P21" i="3" s="1"/>
  <c r="O20" i="3"/>
  <c r="M20" i="3"/>
  <c r="L20" i="3"/>
  <c r="K20" i="3"/>
  <c r="P20" i="3" s="1"/>
  <c r="O19" i="3"/>
  <c r="M19" i="3"/>
  <c r="L19" i="3"/>
  <c r="K19" i="3"/>
  <c r="P19" i="3" s="1"/>
  <c r="O18" i="3"/>
  <c r="M18" i="3"/>
  <c r="L18" i="3"/>
  <c r="K18" i="3"/>
  <c r="P18" i="3" s="1"/>
  <c r="O17" i="3"/>
  <c r="M17" i="3"/>
  <c r="L17" i="3"/>
  <c r="K17" i="3"/>
  <c r="P17" i="3" s="1"/>
  <c r="O16" i="3"/>
  <c r="M16" i="3"/>
  <c r="L16" i="3"/>
  <c r="K16" i="3"/>
  <c r="P16" i="3" s="1"/>
  <c r="O15" i="3"/>
  <c r="M15" i="3"/>
  <c r="L15" i="3"/>
  <c r="K15" i="3"/>
  <c r="P15" i="3" s="1"/>
  <c r="O14" i="3"/>
  <c r="M14" i="3"/>
  <c r="L14" i="3"/>
  <c r="K14" i="3"/>
  <c r="P14" i="3" s="1"/>
  <c r="O13" i="3"/>
  <c r="M13" i="3"/>
  <c r="L13" i="3"/>
  <c r="K13" i="3"/>
  <c r="P13" i="3" s="1"/>
  <c r="O12" i="3"/>
  <c r="M12" i="3"/>
  <c r="L12" i="3"/>
  <c r="K12" i="3"/>
  <c r="P12" i="3" s="1"/>
  <c r="O11" i="3"/>
  <c r="M11" i="3"/>
  <c r="L11" i="3"/>
  <c r="K11" i="3"/>
  <c r="P11" i="3" s="1"/>
  <c r="O10" i="3"/>
  <c r="M10" i="3"/>
  <c r="L10" i="3"/>
  <c r="K10" i="3"/>
  <c r="P10" i="3" s="1"/>
  <c r="O9" i="3"/>
  <c r="M9" i="3"/>
  <c r="L9" i="3"/>
  <c r="K9" i="3"/>
  <c r="P9" i="3" s="1"/>
  <c r="O8" i="3"/>
  <c r="M8" i="3"/>
  <c r="L8" i="3"/>
  <c r="K8" i="3"/>
  <c r="P8" i="3" s="1"/>
  <c r="O7" i="3"/>
  <c r="M7" i="3"/>
  <c r="L7" i="3"/>
  <c r="K7" i="3"/>
  <c r="P7" i="3" s="1"/>
  <c r="O6" i="3"/>
  <c r="M6" i="3"/>
  <c r="L6" i="3"/>
  <c r="K6" i="3"/>
  <c r="P6" i="3" s="1"/>
  <c r="O5" i="3"/>
  <c r="M5" i="3"/>
  <c r="L5" i="3"/>
  <c r="K5" i="3"/>
  <c r="P5" i="3" s="1"/>
  <c r="O4" i="3"/>
  <c r="M4" i="3"/>
  <c r="L4" i="3"/>
  <c r="K4" i="3"/>
  <c r="P4" i="3" s="1"/>
  <c r="O3" i="3"/>
  <c r="M3" i="3"/>
  <c r="L3" i="3"/>
  <c r="K3" i="3"/>
  <c r="P3" i="3" s="1"/>
  <c r="N3" i="3" l="1"/>
  <c r="N11" i="3"/>
  <c r="N15" i="3"/>
  <c r="N19" i="3"/>
  <c r="N23" i="3"/>
  <c r="N27" i="3"/>
  <c r="N33" i="3"/>
  <c r="N37" i="3"/>
  <c r="N41" i="3"/>
  <c r="N45" i="3"/>
  <c r="N49" i="3"/>
  <c r="N53" i="3"/>
  <c r="N57" i="3"/>
  <c r="N61" i="3"/>
  <c r="N65" i="3"/>
  <c r="N69" i="3"/>
  <c r="N73" i="3"/>
  <c r="N77" i="3"/>
  <c r="N81" i="3"/>
  <c r="N85" i="3"/>
  <c r="N89" i="3"/>
  <c r="N93" i="3"/>
  <c r="N97" i="3"/>
  <c r="N101" i="3"/>
  <c r="N105" i="3"/>
  <c r="N109" i="3"/>
  <c r="N113" i="3"/>
  <c r="N117" i="3"/>
  <c r="N121" i="3"/>
  <c r="N125" i="3"/>
  <c r="N129" i="3"/>
  <c r="N133" i="3"/>
  <c r="N137" i="3"/>
  <c r="N141" i="3"/>
  <c r="N145" i="3"/>
  <c r="N149" i="3"/>
  <c r="N153" i="3"/>
  <c r="N157" i="3"/>
  <c r="N7" i="3"/>
  <c r="Q6" i="3"/>
  <c r="Q10" i="3"/>
  <c r="Q14" i="3"/>
  <c r="Q18" i="3"/>
  <c r="Q22" i="3"/>
  <c r="Q26" i="3"/>
  <c r="Q30" i="3"/>
  <c r="Q77" i="3"/>
  <c r="Q85" i="3"/>
  <c r="Q93" i="3"/>
  <c r="N161" i="3"/>
  <c r="N165" i="3"/>
  <c r="N169" i="3"/>
  <c r="N173" i="3"/>
  <c r="N177" i="3"/>
  <c r="N181" i="3"/>
  <c r="N185" i="3"/>
  <c r="N189" i="3"/>
  <c r="N193" i="3"/>
  <c r="N197" i="3"/>
  <c r="N201" i="3"/>
  <c r="N205" i="3"/>
  <c r="N211" i="3"/>
  <c r="N215" i="3"/>
  <c r="N219" i="3"/>
  <c r="N223" i="3"/>
  <c r="N227" i="3"/>
  <c r="N232" i="3"/>
  <c r="N236" i="3"/>
  <c r="N240" i="3"/>
  <c r="N244" i="3"/>
  <c r="N248" i="3"/>
  <c r="N252" i="3"/>
  <c r="N256" i="3"/>
  <c r="N260" i="3"/>
  <c r="N264" i="3"/>
  <c r="N268" i="3"/>
  <c r="N272" i="3"/>
  <c r="N276" i="3"/>
  <c r="N280" i="3"/>
  <c r="N284" i="3"/>
  <c r="N288" i="3"/>
  <c r="N292" i="3"/>
  <c r="N296" i="3"/>
  <c r="N300" i="3"/>
  <c r="N304" i="3"/>
  <c r="N308" i="3"/>
  <c r="N312" i="3"/>
  <c r="N316" i="3"/>
  <c r="N320" i="3"/>
  <c r="N324" i="3"/>
  <c r="N328" i="3"/>
  <c r="N332" i="3"/>
  <c r="N336" i="3"/>
  <c r="N340" i="3"/>
  <c r="N344" i="3"/>
  <c r="N348" i="3"/>
  <c r="N352" i="3"/>
  <c r="N356" i="3"/>
  <c r="N360" i="3"/>
  <c r="N364" i="3"/>
  <c r="N368" i="3"/>
  <c r="N372" i="3"/>
  <c r="N376" i="3"/>
  <c r="N380" i="3"/>
  <c r="N384" i="3"/>
  <c r="N388" i="3"/>
  <c r="N392" i="3"/>
  <c r="N396" i="3"/>
  <c r="N400" i="3"/>
  <c r="N404" i="3"/>
  <c r="N408" i="3"/>
  <c r="N412" i="3"/>
  <c r="N416" i="3"/>
  <c r="N420" i="3"/>
  <c r="N424" i="3"/>
  <c r="N428" i="3"/>
  <c r="N432" i="3"/>
  <c r="N436" i="3"/>
  <c r="N440" i="3"/>
  <c r="N444" i="3"/>
  <c r="N447" i="3"/>
  <c r="N451" i="3"/>
  <c r="N455" i="3"/>
  <c r="N459" i="3"/>
  <c r="N463" i="3"/>
  <c r="N467" i="3"/>
  <c r="N471" i="3"/>
  <c r="N475" i="3"/>
  <c r="N479" i="3"/>
  <c r="N483" i="3"/>
  <c r="N487" i="3"/>
  <c r="N491" i="3"/>
  <c r="N495" i="3"/>
  <c r="N499" i="3"/>
  <c r="Q101" i="3"/>
  <c r="Q109" i="3"/>
  <c r="Q117" i="3"/>
  <c r="Q210" i="3"/>
  <c r="Q211" i="3"/>
  <c r="Q214" i="3"/>
  <c r="Q218" i="3"/>
  <c r="Q219" i="3"/>
  <c r="Q222" i="3"/>
  <c r="Q226" i="3"/>
  <c r="Q271" i="3"/>
  <c r="Q275" i="3"/>
  <c r="Q279" i="3"/>
  <c r="Q283" i="3"/>
  <c r="Q287" i="3"/>
  <c r="Q291" i="3"/>
  <c r="Q295" i="3"/>
  <c r="Q299" i="3"/>
  <c r="Q303" i="3"/>
  <c r="Q307" i="3"/>
  <c r="Q311" i="3"/>
  <c r="Q315" i="3"/>
  <c r="Q343" i="3"/>
  <c r="Q347" i="3"/>
  <c r="Q351" i="3"/>
  <c r="Q355" i="3"/>
  <c r="Q359" i="3"/>
  <c r="Q363" i="3"/>
  <c r="Q367" i="3"/>
  <c r="Q371" i="3"/>
  <c r="Q375" i="3"/>
  <c r="Q379" i="3"/>
  <c r="Q383" i="3"/>
  <c r="Q387" i="3"/>
  <c r="Q391" i="3"/>
  <c r="Q392" i="3"/>
  <c r="Q395" i="3"/>
  <c r="Q399" i="3"/>
  <c r="Q403" i="3"/>
  <c r="Q407" i="3"/>
  <c r="N5" i="3"/>
  <c r="Q5" i="3"/>
  <c r="N9" i="3"/>
  <c r="Q9" i="3"/>
  <c r="N13" i="3"/>
  <c r="Q13" i="3"/>
  <c r="N17" i="3"/>
  <c r="Q17" i="3"/>
  <c r="N21" i="3"/>
  <c r="Q21" i="3"/>
  <c r="N25" i="3"/>
  <c r="Q25" i="3"/>
  <c r="N29" i="3"/>
  <c r="Q29" i="3"/>
  <c r="Q81" i="3"/>
  <c r="Q89" i="3"/>
  <c r="Q97" i="3"/>
  <c r="Q105" i="3"/>
  <c r="Q113" i="3"/>
  <c r="Q3" i="3"/>
  <c r="Q7" i="3"/>
  <c r="Q11" i="3"/>
  <c r="Q15" i="3"/>
  <c r="Q19" i="3"/>
  <c r="Q23" i="3"/>
  <c r="Q27" i="3"/>
  <c r="Q121" i="3"/>
  <c r="Q125" i="3"/>
  <c r="Q129" i="3"/>
  <c r="Q133" i="3"/>
  <c r="Q137" i="3"/>
  <c r="Q141" i="3"/>
  <c r="Q145" i="3"/>
  <c r="Q149" i="3"/>
  <c r="Q153" i="3"/>
  <c r="Q157" i="3"/>
  <c r="Q161" i="3"/>
  <c r="Q165" i="3"/>
  <c r="Q169" i="3"/>
  <c r="Q173" i="3"/>
  <c r="Q177" i="3"/>
  <c r="Q181" i="3"/>
  <c r="Q185" i="3"/>
  <c r="Q189" i="3"/>
  <c r="Q193" i="3"/>
  <c r="Q197" i="3"/>
  <c r="Q201" i="3"/>
  <c r="Q205" i="3"/>
  <c r="N31" i="3"/>
  <c r="Q31" i="3"/>
  <c r="N35" i="3"/>
  <c r="Q35" i="3"/>
  <c r="N39" i="3"/>
  <c r="Q39" i="3"/>
  <c r="N43" i="3"/>
  <c r="Q43" i="3"/>
  <c r="N47" i="3"/>
  <c r="Q47" i="3"/>
  <c r="N51" i="3"/>
  <c r="Q51" i="3"/>
  <c r="N55" i="3"/>
  <c r="Q55" i="3"/>
  <c r="N59" i="3"/>
  <c r="Q59" i="3"/>
  <c r="N63" i="3"/>
  <c r="Q63" i="3"/>
  <c r="N67" i="3"/>
  <c r="Q67" i="3"/>
  <c r="N71" i="3"/>
  <c r="Q71" i="3"/>
  <c r="N75" i="3"/>
  <c r="Q75" i="3"/>
  <c r="Q78" i="3"/>
  <c r="N79" i="3"/>
  <c r="Q79" i="3"/>
  <c r="Q82" i="3"/>
  <c r="N83" i="3"/>
  <c r="Q83" i="3"/>
  <c r="Q86" i="3"/>
  <c r="N87" i="3"/>
  <c r="Q87" i="3"/>
  <c r="Q90" i="3"/>
  <c r="N91" i="3"/>
  <c r="Q91" i="3"/>
  <c r="Q94" i="3"/>
  <c r="N95" i="3"/>
  <c r="Q95" i="3"/>
  <c r="Q98" i="3"/>
  <c r="N99" i="3"/>
  <c r="Q99" i="3"/>
  <c r="Q102" i="3"/>
  <c r="N103" i="3"/>
  <c r="Q103" i="3"/>
  <c r="Q106" i="3"/>
  <c r="N107" i="3"/>
  <c r="Q107" i="3"/>
  <c r="Q110" i="3"/>
  <c r="N111" i="3"/>
  <c r="Q111" i="3"/>
  <c r="Q114" i="3"/>
  <c r="N115" i="3"/>
  <c r="Q115" i="3"/>
  <c r="Q118" i="3"/>
  <c r="N119" i="3"/>
  <c r="Q119" i="3"/>
  <c r="Q122" i="3"/>
  <c r="N123" i="3"/>
  <c r="Q123" i="3"/>
  <c r="Q126" i="3"/>
  <c r="N127" i="3"/>
  <c r="Q127" i="3"/>
  <c r="Q130" i="3"/>
  <c r="N131" i="3"/>
  <c r="Q131" i="3"/>
  <c r="Q134" i="3"/>
  <c r="N135" i="3"/>
  <c r="Q135" i="3"/>
  <c r="Q138" i="3"/>
  <c r="N139" i="3"/>
  <c r="Q139" i="3"/>
  <c r="Q142" i="3"/>
  <c r="N143" i="3"/>
  <c r="Q143" i="3"/>
  <c r="Q146" i="3"/>
  <c r="N147" i="3"/>
  <c r="Q147" i="3"/>
  <c r="Q150" i="3"/>
  <c r="N151" i="3"/>
  <c r="Q151" i="3"/>
  <c r="Q154" i="3"/>
  <c r="N155" i="3"/>
  <c r="Q155" i="3"/>
  <c r="Q158" i="3"/>
  <c r="N159" i="3"/>
  <c r="Q159" i="3"/>
  <c r="Q162" i="3"/>
  <c r="N163" i="3"/>
  <c r="Q163" i="3"/>
  <c r="Q166" i="3"/>
  <c r="N167" i="3"/>
  <c r="Q167" i="3"/>
  <c r="Q170" i="3"/>
  <c r="N171" i="3"/>
  <c r="Q171" i="3"/>
  <c r="Q174" i="3"/>
  <c r="N175" i="3"/>
  <c r="Q175" i="3"/>
  <c r="Q178" i="3"/>
  <c r="N179" i="3"/>
  <c r="Q179" i="3"/>
  <c r="Q182" i="3"/>
  <c r="N183" i="3"/>
  <c r="Q183" i="3"/>
  <c r="Q186" i="3"/>
  <c r="N187" i="3"/>
  <c r="Q187" i="3"/>
  <c r="Q190" i="3"/>
  <c r="N191" i="3"/>
  <c r="Q191" i="3"/>
  <c r="Q194" i="3"/>
  <c r="N195" i="3"/>
  <c r="Q195" i="3"/>
  <c r="Q198" i="3"/>
  <c r="N199" i="3"/>
  <c r="Q199" i="3"/>
  <c r="Q202" i="3"/>
  <c r="N203" i="3"/>
  <c r="Q203" i="3"/>
  <c r="Q206" i="3"/>
  <c r="N207" i="3"/>
  <c r="Q207" i="3"/>
  <c r="Q215" i="3"/>
  <c r="N209" i="3"/>
  <c r="Q209" i="3"/>
  <c r="N213" i="3"/>
  <c r="Q213" i="3"/>
  <c r="N217" i="3"/>
  <c r="Q217" i="3"/>
  <c r="N221" i="3"/>
  <c r="Q221" i="3"/>
  <c r="N225" i="3"/>
  <c r="Q225" i="3"/>
  <c r="N230" i="3"/>
  <c r="N234" i="3"/>
  <c r="N238" i="3"/>
  <c r="N242" i="3"/>
  <c r="N246" i="3"/>
  <c r="N250" i="3"/>
  <c r="N254" i="3"/>
  <c r="N258" i="3"/>
  <c r="N262" i="3"/>
  <c r="N266" i="3"/>
  <c r="N270" i="3"/>
  <c r="N274" i="3"/>
  <c r="Q274" i="3"/>
  <c r="N278" i="3"/>
  <c r="Q278" i="3"/>
  <c r="N282" i="3"/>
  <c r="Q282" i="3"/>
  <c r="N286" i="3"/>
  <c r="Q286" i="3"/>
  <c r="N290" i="3"/>
  <c r="Q290" i="3"/>
  <c r="N294" i="3"/>
  <c r="Q294" i="3"/>
  <c r="N298" i="3"/>
  <c r="Q298" i="3"/>
  <c r="N302" i="3"/>
  <c r="Q302" i="3"/>
  <c r="N306" i="3"/>
  <c r="Q306" i="3"/>
  <c r="N310" i="3"/>
  <c r="Q310" i="3"/>
  <c r="N314" i="3"/>
  <c r="Q314" i="3"/>
  <c r="N318" i="3"/>
  <c r="N322" i="3"/>
  <c r="N326" i="3"/>
  <c r="N330" i="3"/>
  <c r="N334" i="3"/>
  <c r="N338" i="3"/>
  <c r="N342" i="3"/>
  <c r="Q342" i="3"/>
  <c r="N346" i="3"/>
  <c r="Q346" i="3"/>
  <c r="N350" i="3"/>
  <c r="Q350" i="3"/>
  <c r="N354" i="3"/>
  <c r="Q354" i="3"/>
  <c r="N358" i="3"/>
  <c r="Q358" i="3"/>
  <c r="N362" i="3"/>
  <c r="Q362" i="3"/>
  <c r="N366" i="3"/>
  <c r="Q366" i="3"/>
  <c r="N370" i="3"/>
  <c r="Q370" i="3"/>
  <c r="N374" i="3"/>
  <c r="Q374" i="3"/>
  <c r="N378" i="3"/>
  <c r="Q378" i="3"/>
  <c r="N382" i="3"/>
  <c r="Q382" i="3"/>
  <c r="N386" i="3"/>
  <c r="Q386" i="3"/>
  <c r="Q396" i="3"/>
  <c r="Q223" i="3"/>
  <c r="Q227" i="3"/>
  <c r="Q232" i="3"/>
  <c r="Q236" i="3"/>
  <c r="Q240" i="3"/>
  <c r="Q244" i="3"/>
  <c r="Q248" i="3"/>
  <c r="Q252" i="3"/>
  <c r="Q256" i="3"/>
  <c r="Q260" i="3"/>
  <c r="Q264" i="3"/>
  <c r="Q268" i="3"/>
  <c r="Q272" i="3"/>
  <c r="Q276" i="3"/>
  <c r="Q280" i="3"/>
  <c r="Q284" i="3"/>
  <c r="Q288" i="3"/>
  <c r="Q292" i="3"/>
  <c r="Q296" i="3"/>
  <c r="Q300" i="3"/>
  <c r="Q304" i="3"/>
  <c r="Q308" i="3"/>
  <c r="Q312" i="3"/>
  <c r="Q316" i="3"/>
  <c r="Q320" i="3"/>
  <c r="Q324" i="3"/>
  <c r="Q328" i="3"/>
  <c r="Q332" i="3"/>
  <c r="Q336" i="3"/>
  <c r="Q340" i="3"/>
  <c r="Q344" i="3"/>
  <c r="Q348" i="3"/>
  <c r="Q352" i="3"/>
  <c r="Q356" i="3"/>
  <c r="Q360" i="3"/>
  <c r="Q364" i="3"/>
  <c r="Q368" i="3"/>
  <c r="Q372" i="3"/>
  <c r="Q376" i="3"/>
  <c r="Q380" i="3"/>
  <c r="Q384" i="3"/>
  <c r="Q388" i="3"/>
  <c r="N390" i="3"/>
  <c r="Q390" i="3"/>
  <c r="N394" i="3"/>
  <c r="Q394" i="3"/>
  <c r="N398" i="3"/>
  <c r="Q398" i="3"/>
  <c r="N402" i="3"/>
  <c r="Q402" i="3"/>
  <c r="N406" i="3"/>
  <c r="Q406" i="3"/>
  <c r="N410" i="3"/>
  <c r="N414" i="3"/>
  <c r="N418" i="3"/>
  <c r="N422" i="3"/>
  <c r="N426" i="3"/>
  <c r="N430" i="3"/>
  <c r="N434" i="3"/>
  <c r="N438" i="3"/>
  <c r="N442" i="3"/>
  <c r="N446" i="3"/>
  <c r="N449" i="3"/>
  <c r="Q449" i="3"/>
  <c r="N453" i="3"/>
  <c r="Q453" i="3"/>
  <c r="N457" i="3"/>
  <c r="Q457" i="3"/>
  <c r="N461" i="3"/>
  <c r="Q461" i="3"/>
  <c r="N465" i="3"/>
  <c r="Q465" i="3"/>
  <c r="Q468" i="3"/>
  <c r="N469" i="3"/>
  <c r="Q469" i="3"/>
  <c r="Q472" i="3"/>
  <c r="N473" i="3"/>
  <c r="Q473" i="3"/>
  <c r="Q476" i="3"/>
  <c r="N477" i="3"/>
  <c r="Q477" i="3"/>
  <c r="Q480" i="3"/>
  <c r="N481" i="3"/>
  <c r="Q481" i="3"/>
  <c r="Q484" i="3"/>
  <c r="N485" i="3"/>
  <c r="Q485" i="3"/>
  <c r="Q488" i="3"/>
  <c r="N489" i="3"/>
  <c r="Q489" i="3"/>
  <c r="Q492" i="3"/>
  <c r="N493" i="3"/>
  <c r="Q493" i="3"/>
  <c r="Q496" i="3"/>
  <c r="N497" i="3"/>
  <c r="Q497" i="3"/>
  <c r="Q500" i="3"/>
  <c r="N501" i="3"/>
  <c r="Q501" i="3"/>
  <c r="Q400" i="3"/>
  <c r="Q404" i="3"/>
  <c r="Q408" i="3"/>
  <c r="Q412" i="3"/>
  <c r="Q416" i="3"/>
  <c r="Q420" i="3"/>
  <c r="Q424" i="3"/>
  <c r="Q428" i="3"/>
  <c r="Q432" i="3"/>
  <c r="Q436" i="3"/>
  <c r="Q440" i="3"/>
  <c r="Q444" i="3"/>
  <c r="Q467" i="3"/>
  <c r="Q471" i="3"/>
  <c r="Q475" i="3"/>
  <c r="Q479" i="3"/>
  <c r="Q483" i="3"/>
  <c r="Q487" i="3"/>
  <c r="Q491" i="3"/>
  <c r="Q495" i="3"/>
  <c r="Q499" i="3"/>
  <c r="Q4" i="3"/>
  <c r="Q8" i="3"/>
  <c r="Q12" i="3"/>
  <c r="Q16" i="3"/>
  <c r="Q20" i="3"/>
  <c r="Q24" i="3"/>
  <c r="Q28" i="3"/>
  <c r="N4" i="3"/>
  <c r="N6" i="3"/>
  <c r="N8" i="3"/>
  <c r="N10" i="3"/>
  <c r="N12" i="3"/>
  <c r="N14" i="3"/>
  <c r="N16" i="3"/>
  <c r="N18" i="3"/>
  <c r="N20" i="3"/>
  <c r="N22" i="3"/>
  <c r="N24" i="3"/>
  <c r="N26" i="3"/>
  <c r="N28" i="3"/>
  <c r="N30" i="3"/>
  <c r="Q33" i="3"/>
  <c r="P34" i="3"/>
  <c r="Q34" i="3" s="1"/>
  <c r="N34" i="3"/>
  <c r="Q37" i="3"/>
  <c r="P38" i="3"/>
  <c r="Q38" i="3" s="1"/>
  <c r="N38" i="3"/>
  <c r="Q41" i="3"/>
  <c r="P42" i="3"/>
  <c r="Q42" i="3" s="1"/>
  <c r="N42" i="3"/>
  <c r="Q45" i="3"/>
  <c r="P46" i="3"/>
  <c r="Q46" i="3" s="1"/>
  <c r="N46" i="3"/>
  <c r="Q49" i="3"/>
  <c r="P50" i="3"/>
  <c r="Q50" i="3" s="1"/>
  <c r="N50" i="3"/>
  <c r="Q53" i="3"/>
  <c r="P54" i="3"/>
  <c r="Q54" i="3" s="1"/>
  <c r="N54" i="3"/>
  <c r="Q57" i="3"/>
  <c r="P58" i="3"/>
  <c r="Q58" i="3" s="1"/>
  <c r="N58" i="3"/>
  <c r="Q61" i="3"/>
  <c r="P62" i="3"/>
  <c r="Q62" i="3" s="1"/>
  <c r="N62" i="3"/>
  <c r="Q65" i="3"/>
  <c r="P66" i="3"/>
  <c r="Q66" i="3" s="1"/>
  <c r="N66" i="3"/>
  <c r="Q69" i="3"/>
  <c r="P70" i="3"/>
  <c r="Q70" i="3" s="1"/>
  <c r="N70" i="3"/>
  <c r="Q73" i="3"/>
  <c r="P74" i="3"/>
  <c r="Q74" i="3" s="1"/>
  <c r="N74" i="3"/>
  <c r="Q80" i="3"/>
  <c r="Q84" i="3"/>
  <c r="Q88" i="3"/>
  <c r="Q92" i="3"/>
  <c r="Q96" i="3"/>
  <c r="Q100" i="3"/>
  <c r="Q104" i="3"/>
  <c r="Q108" i="3"/>
  <c r="Q112" i="3"/>
  <c r="Q116" i="3"/>
  <c r="Q120" i="3"/>
  <c r="Q124" i="3"/>
  <c r="Q128" i="3"/>
  <c r="Q132" i="3"/>
  <c r="Q136" i="3"/>
  <c r="Q140" i="3"/>
  <c r="Q144" i="3"/>
  <c r="Q148" i="3"/>
  <c r="Q152" i="3"/>
  <c r="Q156" i="3"/>
  <c r="Q160" i="3"/>
  <c r="Q164" i="3"/>
  <c r="Q168" i="3"/>
  <c r="Q172" i="3"/>
  <c r="Q176" i="3"/>
  <c r="Q180" i="3"/>
  <c r="Q184" i="3"/>
  <c r="Q188" i="3"/>
  <c r="Q192" i="3"/>
  <c r="Q196" i="3"/>
  <c r="Q200" i="3"/>
  <c r="Q204" i="3"/>
  <c r="Q208" i="3"/>
  <c r="Q212" i="3"/>
  <c r="Q216" i="3"/>
  <c r="Q220" i="3"/>
  <c r="Q224" i="3"/>
  <c r="P32" i="3"/>
  <c r="Q32" i="3" s="1"/>
  <c r="N32" i="3"/>
  <c r="P36" i="3"/>
  <c r="Q36" i="3" s="1"/>
  <c r="N36" i="3"/>
  <c r="P40" i="3"/>
  <c r="Q40" i="3" s="1"/>
  <c r="N40" i="3"/>
  <c r="P44" i="3"/>
  <c r="Q44" i="3" s="1"/>
  <c r="N44" i="3"/>
  <c r="P48" i="3"/>
  <c r="Q48" i="3" s="1"/>
  <c r="N48" i="3"/>
  <c r="P52" i="3"/>
  <c r="Q52" i="3" s="1"/>
  <c r="N52" i="3"/>
  <c r="P56" i="3"/>
  <c r="Q56" i="3" s="1"/>
  <c r="N56" i="3"/>
  <c r="P60" i="3"/>
  <c r="Q60" i="3" s="1"/>
  <c r="N60" i="3"/>
  <c r="P64" i="3"/>
  <c r="Q64" i="3" s="1"/>
  <c r="N64" i="3"/>
  <c r="P68" i="3"/>
  <c r="Q68" i="3" s="1"/>
  <c r="N68" i="3"/>
  <c r="P72" i="3"/>
  <c r="Q72" i="3" s="1"/>
  <c r="N72" i="3"/>
  <c r="P76" i="3"/>
  <c r="Q76" i="3" s="1"/>
  <c r="N76" i="3"/>
  <c r="N78" i="3"/>
  <c r="N80" i="3"/>
  <c r="N82" i="3"/>
  <c r="N84" i="3"/>
  <c r="N86" i="3"/>
  <c r="N88" i="3"/>
  <c r="N90" i="3"/>
  <c r="N92" i="3"/>
  <c r="N94" i="3"/>
  <c r="N96" i="3"/>
  <c r="N98" i="3"/>
  <c r="N100" i="3"/>
  <c r="N102" i="3"/>
  <c r="N104" i="3"/>
  <c r="N106" i="3"/>
  <c r="N108" i="3"/>
  <c r="N110" i="3"/>
  <c r="N112" i="3"/>
  <c r="N114" i="3"/>
  <c r="N116" i="3"/>
  <c r="N118" i="3"/>
  <c r="N120" i="3"/>
  <c r="N122" i="3"/>
  <c r="N124" i="3"/>
  <c r="N126" i="3"/>
  <c r="N128" i="3"/>
  <c r="N130" i="3"/>
  <c r="N132" i="3"/>
  <c r="N134" i="3"/>
  <c r="N136" i="3"/>
  <c r="N138" i="3"/>
  <c r="N140" i="3"/>
  <c r="N142" i="3"/>
  <c r="N144" i="3"/>
  <c r="N146" i="3"/>
  <c r="N148" i="3"/>
  <c r="N150" i="3"/>
  <c r="N152" i="3"/>
  <c r="N154" i="3"/>
  <c r="N156" i="3"/>
  <c r="N158" i="3"/>
  <c r="N160" i="3"/>
  <c r="N162" i="3"/>
  <c r="N164" i="3"/>
  <c r="N166" i="3"/>
  <c r="N168" i="3"/>
  <c r="N170" i="3"/>
  <c r="N172" i="3"/>
  <c r="N174" i="3"/>
  <c r="N176" i="3"/>
  <c r="N178" i="3"/>
  <c r="N180" i="3"/>
  <c r="N182" i="3"/>
  <c r="N184" i="3"/>
  <c r="N186" i="3"/>
  <c r="N188" i="3"/>
  <c r="N190" i="3"/>
  <c r="N192" i="3"/>
  <c r="N194" i="3"/>
  <c r="N196" i="3"/>
  <c r="N198" i="3"/>
  <c r="N200" i="3"/>
  <c r="N202" i="3"/>
  <c r="N204" i="3"/>
  <c r="N206" i="3"/>
  <c r="N208" i="3"/>
  <c r="N210" i="3"/>
  <c r="N212" i="3"/>
  <c r="N214" i="3"/>
  <c r="N216" i="3"/>
  <c r="N218" i="3"/>
  <c r="N220" i="3"/>
  <c r="N222" i="3"/>
  <c r="N224" i="3"/>
  <c r="N226" i="3"/>
  <c r="N228" i="3"/>
  <c r="Q230" i="3"/>
  <c r="P231" i="3"/>
  <c r="Q231" i="3" s="1"/>
  <c r="N231" i="3"/>
  <c r="Q234" i="3"/>
  <c r="P235" i="3"/>
  <c r="Q235" i="3" s="1"/>
  <c r="N235" i="3"/>
  <c r="Q238" i="3"/>
  <c r="P239" i="3"/>
  <c r="Q239" i="3" s="1"/>
  <c r="N239" i="3"/>
  <c r="Q242" i="3"/>
  <c r="P243" i="3"/>
  <c r="Q243" i="3" s="1"/>
  <c r="N243" i="3"/>
  <c r="Q246" i="3"/>
  <c r="P247" i="3"/>
  <c r="Q247" i="3" s="1"/>
  <c r="N247" i="3"/>
  <c r="Q250" i="3"/>
  <c r="P251" i="3"/>
  <c r="Q251" i="3" s="1"/>
  <c r="N251" i="3"/>
  <c r="Q254" i="3"/>
  <c r="P255" i="3"/>
  <c r="Q255" i="3" s="1"/>
  <c r="N255" i="3"/>
  <c r="Q258" i="3"/>
  <c r="P259" i="3"/>
  <c r="Q259" i="3" s="1"/>
  <c r="N259" i="3"/>
  <c r="Q262" i="3"/>
  <c r="P263" i="3"/>
  <c r="Q263" i="3" s="1"/>
  <c r="N263" i="3"/>
  <c r="Q266" i="3"/>
  <c r="P267" i="3"/>
  <c r="Q267" i="3" s="1"/>
  <c r="N267" i="3"/>
  <c r="Q270" i="3"/>
  <c r="Q273" i="3"/>
  <c r="Q277" i="3"/>
  <c r="Q281" i="3"/>
  <c r="Q285" i="3"/>
  <c r="Q289" i="3"/>
  <c r="Q293" i="3"/>
  <c r="Q297" i="3"/>
  <c r="Q301" i="3"/>
  <c r="Q305" i="3"/>
  <c r="Q309" i="3"/>
  <c r="Q313" i="3"/>
  <c r="Q228" i="3"/>
  <c r="P229" i="3"/>
  <c r="Q229" i="3" s="1"/>
  <c r="N229" i="3"/>
  <c r="P233" i="3"/>
  <c r="Q233" i="3" s="1"/>
  <c r="N233" i="3"/>
  <c r="P237" i="3"/>
  <c r="Q237" i="3" s="1"/>
  <c r="N237" i="3"/>
  <c r="P241" i="3"/>
  <c r="Q241" i="3" s="1"/>
  <c r="N241" i="3"/>
  <c r="P245" i="3"/>
  <c r="Q245" i="3" s="1"/>
  <c r="N245" i="3"/>
  <c r="P249" i="3"/>
  <c r="Q249" i="3" s="1"/>
  <c r="N249" i="3"/>
  <c r="P253" i="3"/>
  <c r="Q253" i="3" s="1"/>
  <c r="N253" i="3"/>
  <c r="P257" i="3"/>
  <c r="Q257" i="3" s="1"/>
  <c r="N257" i="3"/>
  <c r="P261" i="3"/>
  <c r="Q261" i="3" s="1"/>
  <c r="N261" i="3"/>
  <c r="P265" i="3"/>
  <c r="Q265" i="3" s="1"/>
  <c r="N265" i="3"/>
  <c r="P269" i="3"/>
  <c r="Q269" i="3" s="1"/>
  <c r="N269" i="3"/>
  <c r="N271" i="3"/>
  <c r="N273" i="3"/>
  <c r="N275" i="3"/>
  <c r="N277" i="3"/>
  <c r="N279" i="3"/>
  <c r="N281" i="3"/>
  <c r="N283" i="3"/>
  <c r="N285" i="3"/>
  <c r="N287" i="3"/>
  <c r="N289" i="3"/>
  <c r="N291" i="3"/>
  <c r="N293" i="3"/>
  <c r="N295" i="3"/>
  <c r="N297" i="3"/>
  <c r="N299" i="3"/>
  <c r="N301" i="3"/>
  <c r="N303" i="3"/>
  <c r="N305" i="3"/>
  <c r="N307" i="3"/>
  <c r="N309" i="3"/>
  <c r="N311" i="3"/>
  <c r="N313" i="3"/>
  <c r="N315" i="3"/>
  <c r="Q318" i="3"/>
  <c r="P319" i="3"/>
  <c r="Q319" i="3" s="1"/>
  <c r="N319" i="3"/>
  <c r="Q322" i="3"/>
  <c r="P323" i="3"/>
  <c r="Q323" i="3" s="1"/>
  <c r="N323" i="3"/>
  <c r="Q326" i="3"/>
  <c r="P327" i="3"/>
  <c r="Q327" i="3" s="1"/>
  <c r="N327" i="3"/>
  <c r="Q330" i="3"/>
  <c r="P331" i="3"/>
  <c r="Q331" i="3" s="1"/>
  <c r="N331" i="3"/>
  <c r="Q334" i="3"/>
  <c r="P335" i="3"/>
  <c r="Q335" i="3" s="1"/>
  <c r="N335" i="3"/>
  <c r="Q338" i="3"/>
  <c r="P339" i="3"/>
  <c r="Q339" i="3" s="1"/>
  <c r="N339" i="3"/>
  <c r="Q341" i="3"/>
  <c r="Q345" i="3"/>
  <c r="Q349" i="3"/>
  <c r="Q353" i="3"/>
  <c r="Q357" i="3"/>
  <c r="Q361" i="3"/>
  <c r="Q365" i="3"/>
  <c r="Q369" i="3"/>
  <c r="Q373" i="3"/>
  <c r="Q377" i="3"/>
  <c r="Q381" i="3"/>
  <c r="Q385" i="3"/>
  <c r="Q389" i="3"/>
  <c r="Q393" i="3"/>
  <c r="Q397" i="3"/>
  <c r="Q401" i="3"/>
  <c r="Q405" i="3"/>
  <c r="P317" i="3"/>
  <c r="Q317" i="3" s="1"/>
  <c r="N317" i="3"/>
  <c r="P321" i="3"/>
  <c r="Q321" i="3" s="1"/>
  <c r="N321" i="3"/>
  <c r="P325" i="3"/>
  <c r="Q325" i="3" s="1"/>
  <c r="N325" i="3"/>
  <c r="P329" i="3"/>
  <c r="Q329" i="3" s="1"/>
  <c r="N329" i="3"/>
  <c r="P333" i="3"/>
  <c r="Q333" i="3" s="1"/>
  <c r="N333" i="3"/>
  <c r="P337" i="3"/>
  <c r="Q337" i="3" s="1"/>
  <c r="N337" i="3"/>
  <c r="P409" i="3"/>
  <c r="Q409" i="3" s="1"/>
  <c r="N409" i="3"/>
  <c r="P413" i="3"/>
  <c r="Q413" i="3" s="1"/>
  <c r="N413" i="3"/>
  <c r="P417" i="3"/>
  <c r="Q417" i="3" s="1"/>
  <c r="N417" i="3"/>
  <c r="P421" i="3"/>
  <c r="Q421" i="3" s="1"/>
  <c r="N421" i="3"/>
  <c r="P425" i="3"/>
  <c r="Q425" i="3" s="1"/>
  <c r="N425" i="3"/>
  <c r="P429" i="3"/>
  <c r="Q429" i="3" s="1"/>
  <c r="N429" i="3"/>
  <c r="P433" i="3"/>
  <c r="Q433" i="3" s="1"/>
  <c r="N433" i="3"/>
  <c r="P437" i="3"/>
  <c r="Q437" i="3" s="1"/>
  <c r="N437" i="3"/>
  <c r="P441" i="3"/>
  <c r="Q441" i="3" s="1"/>
  <c r="N441" i="3"/>
  <c r="P445" i="3"/>
  <c r="Q445" i="3" s="1"/>
  <c r="N445" i="3"/>
  <c r="P450" i="3"/>
  <c r="Q450" i="3" s="1"/>
  <c r="N450" i="3"/>
  <c r="P454" i="3"/>
  <c r="Q454" i="3" s="1"/>
  <c r="N454" i="3"/>
  <c r="P458" i="3"/>
  <c r="Q458" i="3" s="1"/>
  <c r="N458" i="3"/>
  <c r="P462" i="3"/>
  <c r="Q462" i="3" s="1"/>
  <c r="N462" i="3"/>
  <c r="N341" i="3"/>
  <c r="N343" i="3"/>
  <c r="N345" i="3"/>
  <c r="N347" i="3"/>
  <c r="N349" i="3"/>
  <c r="N351" i="3"/>
  <c r="N353" i="3"/>
  <c r="N355" i="3"/>
  <c r="N357" i="3"/>
  <c r="N359" i="3"/>
  <c r="N361" i="3"/>
  <c r="N363" i="3"/>
  <c r="N365" i="3"/>
  <c r="N367" i="3"/>
  <c r="N369" i="3"/>
  <c r="N371" i="3"/>
  <c r="N373" i="3"/>
  <c r="N375" i="3"/>
  <c r="N377" i="3"/>
  <c r="N379" i="3"/>
  <c r="N381" i="3"/>
  <c r="N383" i="3"/>
  <c r="N385" i="3"/>
  <c r="N387" i="3"/>
  <c r="N389" i="3"/>
  <c r="N391" i="3"/>
  <c r="N393" i="3"/>
  <c r="N395" i="3"/>
  <c r="N397" i="3"/>
  <c r="N399" i="3"/>
  <c r="N401" i="3"/>
  <c r="N403" i="3"/>
  <c r="N405" i="3"/>
  <c r="N407" i="3"/>
  <c r="Q410" i="3"/>
  <c r="P411" i="3"/>
  <c r="Q411" i="3" s="1"/>
  <c r="N411" i="3"/>
  <c r="Q414" i="3"/>
  <c r="P415" i="3"/>
  <c r="Q415" i="3" s="1"/>
  <c r="N415" i="3"/>
  <c r="Q418" i="3"/>
  <c r="P419" i="3"/>
  <c r="Q419" i="3" s="1"/>
  <c r="N419" i="3"/>
  <c r="Q422" i="3"/>
  <c r="P423" i="3"/>
  <c r="Q423" i="3" s="1"/>
  <c r="N423" i="3"/>
  <c r="Q426" i="3"/>
  <c r="P427" i="3"/>
  <c r="Q427" i="3" s="1"/>
  <c r="N427" i="3"/>
  <c r="Q430" i="3"/>
  <c r="P431" i="3"/>
  <c r="Q431" i="3" s="1"/>
  <c r="N431" i="3"/>
  <c r="Q434" i="3"/>
  <c r="P435" i="3"/>
  <c r="Q435" i="3" s="1"/>
  <c r="N435" i="3"/>
  <c r="Q438" i="3"/>
  <c r="P439" i="3"/>
  <c r="Q439" i="3" s="1"/>
  <c r="N439" i="3"/>
  <c r="Q442" i="3"/>
  <c r="P443" i="3"/>
  <c r="Q443" i="3" s="1"/>
  <c r="N443" i="3"/>
  <c r="Q447" i="3"/>
  <c r="P448" i="3"/>
  <c r="Q448" i="3" s="1"/>
  <c r="N448" i="3"/>
  <c r="Q451" i="3"/>
  <c r="P452" i="3"/>
  <c r="Q452" i="3" s="1"/>
  <c r="N452" i="3"/>
  <c r="Q455" i="3"/>
  <c r="P456" i="3"/>
  <c r="Q456" i="3" s="1"/>
  <c r="N456" i="3"/>
  <c r="Q459" i="3"/>
  <c r="P460" i="3"/>
  <c r="Q460" i="3" s="1"/>
  <c r="N460" i="3"/>
  <c r="Q463" i="3"/>
  <c r="P464" i="3"/>
  <c r="Q464" i="3" s="1"/>
  <c r="N464" i="3"/>
  <c r="Q466" i="3"/>
  <c r="Q470" i="3"/>
  <c r="Q474" i="3"/>
  <c r="Q478" i="3"/>
  <c r="Q482" i="3"/>
  <c r="Q486" i="3"/>
  <c r="Q490" i="3"/>
  <c r="Q494" i="3"/>
  <c r="Q498" i="3"/>
  <c r="Q502" i="3"/>
  <c r="N466" i="3"/>
  <c r="N468" i="3"/>
  <c r="N470" i="3"/>
  <c r="N472" i="3"/>
  <c r="N474" i="3"/>
  <c r="N476" i="3"/>
  <c r="N478" i="3"/>
  <c r="N480" i="3"/>
  <c r="N482" i="3"/>
  <c r="N484" i="3"/>
  <c r="N486" i="3"/>
  <c r="N488" i="3"/>
  <c r="N490" i="3"/>
  <c r="N492" i="3"/>
  <c r="N494" i="3"/>
  <c r="N496" i="3"/>
  <c r="N498" i="3"/>
  <c r="N500" i="3"/>
  <c r="N502" i="3"/>
  <c r="A2" i="2"/>
  <c r="G3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A15" i="2"/>
  <c r="B15" i="2"/>
  <c r="C15" i="2"/>
  <c r="D15" i="2"/>
  <c r="E15" i="2"/>
  <c r="F15" i="2"/>
  <c r="A16" i="2"/>
  <c r="B16" i="2"/>
  <c r="C16" i="2"/>
  <c r="D16" i="2"/>
  <c r="E16" i="2"/>
  <c r="F16" i="2"/>
  <c r="L4" i="1"/>
  <c r="L23" i="1"/>
  <c r="L24" i="1"/>
  <c r="L25" i="1"/>
  <c r="L26" i="1"/>
  <c r="L27" i="1"/>
  <c r="G12" i="2" s="1"/>
  <c r="L28" i="1"/>
  <c r="L29" i="1"/>
  <c r="G14" i="2" s="1"/>
  <c r="L30" i="1"/>
  <c r="G15" i="2" s="1"/>
  <c r="L31" i="1"/>
  <c r="G16" i="2" l="1"/>
  <c r="A31" i="1"/>
  <c r="G10" i="2"/>
  <c r="A25" i="1"/>
  <c r="G8" i="2"/>
  <c r="A23" i="1"/>
  <c r="G9" i="2"/>
  <c r="A24" i="1"/>
  <c r="L5" i="1" l="1"/>
  <c r="G17" i="2"/>
  <c r="B5" i="2" s="1"/>
  <c r="L7" i="1"/>
  <c r="L6" i="1"/>
  <c r="G18" i="2" l="1"/>
</calcChain>
</file>

<file path=xl/sharedStrings.xml><?xml version="1.0" encoding="utf-8"?>
<sst xmlns="http://schemas.openxmlformats.org/spreadsheetml/2006/main" count="148" uniqueCount="130">
  <si>
    <t>■ジャージイメージ</t>
    <phoneticPr fontId="3"/>
  </si>
  <si>
    <t>ウィンドベストPLUS</t>
    <phoneticPr fontId="3"/>
  </si>
  <si>
    <t>兼用</t>
    <rPh sb="0" eb="2">
      <t>ケンヨウ</t>
    </rPh>
    <phoneticPr fontId="3"/>
  </si>
  <si>
    <r>
      <t>長袖</t>
    </r>
    <r>
      <rPr>
        <sz val="10"/>
        <color theme="1"/>
        <rFont val="メイリオ"/>
        <family val="3"/>
        <charset val="128"/>
      </rPr>
      <t xml:space="preserve"> Club Cut
</t>
    </r>
    <r>
      <rPr>
        <sz val="10"/>
        <color theme="1"/>
        <rFont val="メイリオ"/>
        <family val="2"/>
        <charset val="128"/>
      </rPr>
      <t>　</t>
    </r>
    <r>
      <rPr>
        <sz val="8"/>
        <color theme="1"/>
        <rFont val="メイリオ"/>
        <family val="3"/>
        <charset val="128"/>
      </rPr>
      <t>※UVプロテクション50+</t>
    </r>
    <phoneticPr fontId="3"/>
  </si>
  <si>
    <t>女性用</t>
    <rPh sb="0" eb="3">
      <t>ジョセイヨウ</t>
    </rPh>
    <phoneticPr fontId="3"/>
  </si>
  <si>
    <r>
      <t>長袖</t>
    </r>
    <r>
      <rPr>
        <sz val="10"/>
        <color theme="1"/>
        <rFont val="メイリオ"/>
        <family val="3"/>
        <charset val="128"/>
      </rPr>
      <t xml:space="preserve"> </t>
    </r>
    <r>
      <rPr>
        <sz val="10"/>
        <color theme="1"/>
        <rFont val="メイリオ"/>
        <family val="2"/>
        <charset val="128"/>
      </rPr>
      <t>Race Cut
　</t>
    </r>
    <r>
      <rPr>
        <sz val="8"/>
        <color theme="1"/>
        <rFont val="メイリオ"/>
        <family val="3"/>
        <charset val="128"/>
      </rPr>
      <t>※UVプロテクション50+</t>
    </r>
    <phoneticPr fontId="3"/>
  </si>
  <si>
    <t>半袖 Club Cut</t>
    <phoneticPr fontId="3"/>
  </si>
  <si>
    <t>半袖 Race Cut</t>
    <rPh sb="0" eb="2">
      <t>ハンソデ</t>
    </rPh>
    <phoneticPr fontId="3"/>
  </si>
  <si>
    <r>
      <t>長袖</t>
    </r>
    <r>
      <rPr>
        <sz val="10"/>
        <color theme="1"/>
        <rFont val="メイリオ"/>
        <family val="3"/>
        <charset val="128"/>
      </rPr>
      <t xml:space="preserve"> Club Cut
</t>
    </r>
    <r>
      <rPr>
        <sz val="10"/>
        <color theme="1"/>
        <rFont val="メイリオ"/>
        <family val="2"/>
        <charset val="128"/>
      </rPr>
      <t>　</t>
    </r>
    <r>
      <rPr>
        <sz val="8"/>
        <color theme="1"/>
        <rFont val="メイリオ"/>
        <family val="3"/>
        <charset val="128"/>
      </rPr>
      <t>※UVプロテクション50+</t>
    </r>
    <phoneticPr fontId="3"/>
  </si>
  <si>
    <t>男性用</t>
    <rPh sb="0" eb="3">
      <t>ダンセイヨウ</t>
    </rPh>
    <phoneticPr fontId="3"/>
  </si>
  <si>
    <r>
      <t>長袖</t>
    </r>
    <r>
      <rPr>
        <sz val="10"/>
        <color theme="1"/>
        <rFont val="メイリオ"/>
        <family val="3"/>
        <charset val="128"/>
      </rPr>
      <t xml:space="preserve"> </t>
    </r>
    <r>
      <rPr>
        <sz val="10"/>
        <color theme="1"/>
        <rFont val="メイリオ"/>
        <family val="2"/>
        <charset val="128"/>
      </rPr>
      <t>Race Cut
　</t>
    </r>
    <r>
      <rPr>
        <sz val="8"/>
        <color theme="1"/>
        <rFont val="メイリオ"/>
        <family val="3"/>
        <charset val="128"/>
      </rPr>
      <t>※UVプロテクション50+</t>
    </r>
    <phoneticPr fontId="3"/>
  </si>
  <si>
    <t>半袖 Club Cut</t>
    <phoneticPr fontId="3"/>
  </si>
  <si>
    <t>数量</t>
    <rPh sb="0" eb="2">
      <t>スウリョウ</t>
    </rPh>
    <phoneticPr fontId="3"/>
  </si>
  <si>
    <t>ジッパー</t>
    <phoneticPr fontId="3"/>
  </si>
  <si>
    <t>サイズ</t>
    <phoneticPr fontId="3"/>
  </si>
  <si>
    <t>ジャージ種類</t>
    <rPh sb="4" eb="6">
      <t>シュルイ</t>
    </rPh>
    <phoneticPr fontId="3"/>
  </si>
  <si>
    <t>▼</t>
    <phoneticPr fontId="3"/>
  </si>
  <si>
    <t>折り返し、受付の確認と代金の振込先等について連絡します。</t>
    <rPh sb="0" eb="1">
      <t>オ</t>
    </rPh>
    <rPh sb="2" eb="3">
      <t>カエ</t>
    </rPh>
    <rPh sb="5" eb="7">
      <t>ウケツケ</t>
    </rPh>
    <rPh sb="8" eb="10">
      <t>カクニン</t>
    </rPh>
    <rPh sb="11" eb="13">
      <t>ダイキン</t>
    </rPh>
    <rPh sb="14" eb="17">
      <t>フリコミサキ</t>
    </rPh>
    <rPh sb="17" eb="18">
      <t>トウ</t>
    </rPh>
    <rPh sb="22" eb="24">
      <t>レンラク</t>
    </rPh>
    <phoneticPr fontId="10"/>
  </si>
  <si>
    <t>toiawase@vcraoba.yokohama</t>
    <phoneticPr fontId="3"/>
  </si>
  <si>
    <t>E-Mail:</t>
    <phoneticPr fontId="3"/>
  </si>
  <si>
    <t>上記「3」で作成したファイルを 以下のメールアドレスに添付して送付。</t>
    <rPh sb="16" eb="18">
      <t>イカ</t>
    </rPh>
    <phoneticPr fontId="10"/>
  </si>
  <si>
    <t>EXCELファイル名を「氏名.xls（ファイﾙ例：アオバタロウ.xls）として保存。</t>
    <rPh sb="12" eb="14">
      <t>シメイ</t>
    </rPh>
    <phoneticPr fontId="10"/>
  </si>
  <si>
    <t>http://www.champ-sys.jp/?cat=62</t>
    <phoneticPr fontId="3"/>
  </si>
  <si>
    <t>サイズチャート参照先：</t>
    <rPh sb="7" eb="9">
      <t>サンショウ</t>
    </rPh>
    <rPh sb="9" eb="10">
      <t>サキ</t>
    </rPh>
    <phoneticPr fontId="10"/>
  </si>
  <si>
    <t>サイズとジッパータイプ、数量を入力。</t>
  </si>
  <si>
    <t>RaceCutに比べてゆったりめのデザインとなります。</t>
    <rPh sb="8" eb="9">
      <t>クラ</t>
    </rPh>
    <phoneticPr fontId="10"/>
  </si>
  <si>
    <t>Club Cut</t>
  </si>
  <si>
    <t>体にぴったりフィットするデザインとなります。</t>
  </si>
  <si>
    <t>Race Cut</t>
  </si>
  <si>
    <t>RaceCUT、ClubCUT、Women'sCUTから希望するカットタイプを選択。</t>
  </si>
  <si>
    <t>■注文の手順</t>
    <rPh sb="1" eb="3">
      <t>チュウモン</t>
    </rPh>
    <rPh sb="4" eb="6">
      <t>テジュン</t>
    </rPh>
    <phoneticPr fontId="3"/>
  </si>
  <si>
    <t>青葉区役所</t>
    <rPh sb="0" eb="5">
      <t>アオバクヤクショ</t>
    </rPh>
    <phoneticPr fontId="3"/>
  </si>
  <si>
    <t>建物名</t>
    <rPh sb="0" eb="2">
      <t>タテモノ</t>
    </rPh>
    <rPh sb="2" eb="3">
      <t>ナ</t>
    </rPh>
    <phoneticPr fontId="3"/>
  </si>
  <si>
    <t>先</t>
    <rPh sb="0" eb="1">
      <t>サキ</t>
    </rPh>
    <phoneticPr fontId="3"/>
  </si>
  <si>
    <t>総合計</t>
    <rPh sb="0" eb="1">
      <t>ソウ</t>
    </rPh>
    <rPh sb="1" eb="3">
      <t>ゴウケイ</t>
    </rPh>
    <phoneticPr fontId="3"/>
  </si>
  <si>
    <t>神奈川県横浜市青葉区市ケ尾町31-4</t>
    <rPh sb="0" eb="4">
      <t>カナガワケン</t>
    </rPh>
    <rPh sb="4" eb="7">
      <t>ヨコハマシ</t>
    </rPh>
    <rPh sb="7" eb="10">
      <t>アオバク</t>
    </rPh>
    <phoneticPr fontId="3"/>
  </si>
  <si>
    <t>住所</t>
    <rPh sb="0" eb="2">
      <t>ジュウショ</t>
    </rPh>
    <phoneticPr fontId="3"/>
  </si>
  <si>
    <t>付</t>
    <rPh sb="0" eb="1">
      <t>フ</t>
    </rPh>
    <phoneticPr fontId="3"/>
  </si>
  <si>
    <t>000-0000</t>
    <phoneticPr fontId="3"/>
  </si>
  <si>
    <t>〒</t>
    <phoneticPr fontId="3"/>
  </si>
  <si>
    <t>送</t>
    <rPh sb="0" eb="1">
      <t>ソウ</t>
    </rPh>
    <phoneticPr fontId="3"/>
  </si>
  <si>
    <t>090-1234-5678</t>
    <phoneticPr fontId="3"/>
  </si>
  <si>
    <t>電話番号</t>
    <rPh sb="0" eb="2">
      <t>デンワ</t>
    </rPh>
    <rPh sb="2" eb="4">
      <t>バンゴウ</t>
    </rPh>
    <phoneticPr fontId="3"/>
  </si>
  <si>
    <t>青葉　太郎</t>
    <rPh sb="0" eb="2">
      <t>アオバ</t>
    </rPh>
    <rPh sb="3" eb="5">
      <t>タロウ</t>
    </rPh>
    <phoneticPr fontId="3"/>
  </si>
  <si>
    <t>申込者名</t>
    <rPh sb="0" eb="2">
      <t>モウシコミ</t>
    </rPh>
    <rPh sb="2" eb="3">
      <t>シャ</t>
    </rPh>
    <rPh sb="3" eb="4">
      <t>ナ</t>
    </rPh>
    <phoneticPr fontId="3"/>
  </si>
  <si>
    <t>点数</t>
    <rPh sb="0" eb="2">
      <t>テンスウ</t>
    </rPh>
    <phoneticPr fontId="3"/>
  </si>
  <si>
    <t>tarou@aoba.com</t>
    <phoneticPr fontId="3"/>
  </si>
  <si>
    <t>E-Mail</t>
    <phoneticPr fontId="3"/>
  </si>
  <si>
    <t>アオバ　タロウ</t>
    <phoneticPr fontId="3"/>
  </si>
  <si>
    <t>(フリガナ)</t>
    <phoneticPr fontId="3"/>
  </si>
  <si>
    <t xml:space="preserve">ゆうちょ銀行記号: 10980番号: 11998611VCR横浜あおば（ブイシイアールヨコハマアオバ）
他金融機関からは以下の通り【店名】〇九八（ゼロキュウハチ）【店番】098【貯金種目】普通貯金【口座番号】1199861
</t>
    <phoneticPr fontId="3"/>
  </si>
  <si>
    <t>確認印</t>
    <rPh sb="0" eb="2">
      <t>カクニン</t>
    </rPh>
    <rPh sb="2" eb="3">
      <t>イン</t>
    </rPh>
    <phoneticPr fontId="3"/>
  </si>
  <si>
    <t>備考</t>
    <rPh sb="0" eb="2">
      <t>ビコウ</t>
    </rPh>
    <phoneticPr fontId="3"/>
  </si>
  <si>
    <t>オーダー商品名</t>
    <rPh sb="4" eb="6">
      <t>ショウヒン</t>
    </rPh>
    <rPh sb="6" eb="7">
      <t>ナ</t>
    </rPh>
    <phoneticPr fontId="3"/>
  </si>
  <si>
    <t>申込者</t>
    <rPh sb="0" eb="2">
      <t>モウシコミ</t>
    </rPh>
    <rPh sb="2" eb="3">
      <t>シャ</t>
    </rPh>
    <phoneticPr fontId="3"/>
  </si>
  <si>
    <t>注文</t>
    <rPh sb="0" eb="2">
      <t>チュウモン</t>
    </rPh>
    <phoneticPr fontId="3"/>
  </si>
  <si>
    <t>今回ご注文をいただいたアイテム、サイズ、金額は以下の通りです。</t>
    <rPh sb="0" eb="2">
      <t>コンカイ</t>
    </rPh>
    <rPh sb="3" eb="5">
      <t>チュウモン</t>
    </rPh>
    <rPh sb="20" eb="22">
      <t>キンガク</t>
    </rPh>
    <rPh sb="23" eb="25">
      <t>イカ</t>
    </rPh>
    <rPh sb="26" eb="27">
      <t>トオ</t>
    </rPh>
    <phoneticPr fontId="2"/>
  </si>
  <si>
    <t>ヴェロクラブランドヌール横浜あおば
toiawase@vcraoba.yokohama
ジャージ発注担当</t>
    <rPh sb="48" eb="50">
      <t>ハッチュウ</t>
    </rPh>
    <rPh sb="50" eb="52">
      <t>タントウ</t>
    </rPh>
    <phoneticPr fontId="3"/>
  </si>
  <si>
    <t>ご発注をいただいたジャージの代金（送料込み）が以下のように確定しましたのでお知らせします。</t>
    <rPh sb="1" eb="3">
      <t>ハッチュウ</t>
    </rPh>
    <rPh sb="14" eb="16">
      <t>ダイキン</t>
    </rPh>
    <rPh sb="17" eb="19">
      <t>ソウリョウ</t>
    </rPh>
    <rPh sb="19" eb="20">
      <t>コ</t>
    </rPh>
    <rPh sb="23" eb="25">
      <t>イカ</t>
    </rPh>
    <rPh sb="29" eb="31">
      <t>カクテイ</t>
    </rPh>
    <rPh sb="38" eb="39">
      <t>シ</t>
    </rPh>
    <phoneticPr fontId="2"/>
  </si>
  <si>
    <t>このたびは、VCR横浜あおば2019ジャージをご発注いただきありがとうございました。</t>
    <rPh sb="9" eb="11">
      <t>ヨコハマ</t>
    </rPh>
    <rPh sb="24" eb="26">
      <t>ハッチュウ</t>
    </rPh>
    <phoneticPr fontId="2"/>
  </si>
  <si>
    <t>■オーダー確認表 兼 ご請求書■</t>
    <rPh sb="5" eb="7">
      <t>カクニン</t>
    </rPh>
    <rPh sb="7" eb="8">
      <t>ヒョウ</t>
    </rPh>
    <rPh sb="9" eb="10">
      <t>ケン</t>
    </rPh>
    <rPh sb="12" eb="15">
      <t>セイキュウショ</t>
    </rPh>
    <phoneticPr fontId="3"/>
  </si>
  <si>
    <t>オーダー番号</t>
    <rPh sb="4" eb="6">
      <t>バンゴウ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</si>
  <si>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</si>
  <si>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</si>
  <si>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男性用　半袖 Race Cut</t>
  </si>
  <si>
    <t>Full Zip</t>
    <phoneticPr fontId="3"/>
  </si>
  <si>
    <t>XS</t>
  </si>
  <si>
    <t>男性用　半袖 Club Cut</t>
  </si>
  <si>
    <t>3/4 Zip</t>
    <phoneticPr fontId="3"/>
  </si>
  <si>
    <t xml:space="preserve"> S</t>
  </si>
  <si>
    <t>男性用　長袖 Race Cut
　※UVプロテクション50+</t>
  </si>
  <si>
    <t>Short Zip</t>
    <phoneticPr fontId="3"/>
  </si>
  <si>
    <t xml:space="preserve"> M</t>
  </si>
  <si>
    <t>男性用　長袖 Club Cut
　※UVプロテクション50+</t>
  </si>
  <si>
    <t xml:space="preserve"> L</t>
  </si>
  <si>
    <t>女性用　半袖 Race Cut</t>
  </si>
  <si>
    <t xml:space="preserve"> XL(2L)</t>
  </si>
  <si>
    <t>女性用　半袖 Club Cut</t>
  </si>
  <si>
    <t xml:space="preserve"> 2X(3L）</t>
  </si>
  <si>
    <t>女性用　長袖 Race Cut
　※UVプロテクション50+</t>
  </si>
  <si>
    <t xml:space="preserve"> 3X(4L)</t>
  </si>
  <si>
    <t>女性用　長袖 Club Cut
　※UVプロテクション50+</t>
  </si>
  <si>
    <t xml:space="preserve"> 4X(5L)</t>
  </si>
  <si>
    <t>兼用　ウィンドベストPLUS</t>
  </si>
  <si>
    <t>男性用 XS</t>
  </si>
  <si>
    <t>男性用 S</t>
  </si>
  <si>
    <t>男性用 M</t>
  </si>
  <si>
    <t>男性用 L</t>
  </si>
  <si>
    <t>男性用 XL(2L)</t>
    <phoneticPr fontId="3"/>
  </si>
  <si>
    <t>男性用 2X(3L）</t>
  </si>
  <si>
    <t>男性用 3X(4L)</t>
  </si>
  <si>
    <t>男性用 4X(5L)</t>
  </si>
  <si>
    <t>女性用 S</t>
  </si>
  <si>
    <t>女性用 M</t>
  </si>
  <si>
    <t>女性用 L</t>
    <phoneticPr fontId="3"/>
  </si>
  <si>
    <t>女性用 XL(2L)</t>
    <phoneticPr fontId="3"/>
  </si>
  <si>
    <t>女性用 2X(3L）</t>
  </si>
  <si>
    <t>女性用 3X(4L)</t>
  </si>
  <si>
    <t>女性用 4X(5L)</t>
  </si>
  <si>
    <t>男性用XS</t>
    <phoneticPr fontId="3"/>
  </si>
  <si>
    <t>フルジップ</t>
    <phoneticPr fontId="24"/>
  </si>
  <si>
    <t>Full  Zip</t>
    <phoneticPr fontId="3"/>
  </si>
  <si>
    <t>男性用 S</t>
    <phoneticPr fontId="3"/>
  </si>
  <si>
    <t>3/4ジッパー</t>
    <phoneticPr fontId="24"/>
  </si>
  <si>
    <t>3/4 Zip</t>
    <phoneticPr fontId="3"/>
  </si>
  <si>
    <t>男性用 M</t>
    <phoneticPr fontId="3"/>
  </si>
  <si>
    <t>ショートジッパー</t>
    <phoneticPr fontId="24"/>
  </si>
  <si>
    <t>Short Zip</t>
    <phoneticPr fontId="3"/>
  </si>
  <si>
    <t>男性用 L</t>
    <phoneticPr fontId="3"/>
  </si>
  <si>
    <t>男性用 XL(2L)</t>
    <phoneticPr fontId="3"/>
  </si>
  <si>
    <t>男性用 2X(3L）</t>
    <phoneticPr fontId="3"/>
  </si>
  <si>
    <t>男性用 3X(4L)</t>
    <phoneticPr fontId="3"/>
  </si>
  <si>
    <t>男性用 4X(5L)</t>
    <phoneticPr fontId="3"/>
  </si>
  <si>
    <t>女性用 S</t>
    <phoneticPr fontId="3"/>
  </si>
  <si>
    <t>女性用 M</t>
    <phoneticPr fontId="3"/>
  </si>
  <si>
    <t>女性用 L</t>
    <phoneticPr fontId="3"/>
  </si>
  <si>
    <t>女性用 XL(2L)</t>
    <phoneticPr fontId="3"/>
  </si>
  <si>
    <t>女性用 2X(3L）</t>
    <phoneticPr fontId="3"/>
  </si>
  <si>
    <t>女性用 3X(4L)</t>
    <phoneticPr fontId="3"/>
  </si>
  <si>
    <t>女性用 4X(5L)</t>
    <phoneticPr fontId="3"/>
  </si>
  <si>
    <t>試着希望</t>
    <phoneticPr fontId="3"/>
  </si>
  <si>
    <t>2019　ジャージ申込書</t>
  </si>
  <si>
    <t>Full Zip</t>
  </si>
  <si>
    <r>
      <t>■アイテム注文票</t>
    </r>
    <r>
      <rPr>
        <sz val="9"/>
        <color rgb="FFFF0000"/>
        <rFont val="メイリオ"/>
        <family val="3"/>
        <charset val="128"/>
      </rPr>
      <t>（メーカー事情によりジッパーはFullZipのみとなります）</t>
    </r>
    <rPh sb="13" eb="15">
      <t>ジジョウ</t>
    </rPh>
    <phoneticPr fontId="3"/>
  </si>
  <si>
    <t>内消費税</t>
    <rPh sb="0" eb="1">
      <t>ウチ</t>
    </rPh>
    <rPh sb="1" eb="4">
      <t>ショウヒゼイ</t>
    </rPh>
    <phoneticPr fontId="3"/>
  </si>
  <si>
    <t>※税・送料込み</t>
    <rPh sb="1" eb="2">
      <t>ゼイ</t>
    </rPh>
    <rPh sb="3" eb="5">
      <t>ソウリョウ</t>
    </rPh>
    <rPh sb="5" eb="6">
      <t>コ</t>
    </rPh>
    <phoneticPr fontId="3"/>
  </si>
  <si>
    <t>（内消費税）</t>
    <rPh sb="1" eb="2">
      <t>ウチ</t>
    </rPh>
    <rPh sb="2" eb="5">
      <t>ショウヒゼイ</t>
    </rPh>
    <phoneticPr fontId="3"/>
  </si>
  <si>
    <t>ご請求計</t>
    <rPh sb="1" eb="3">
      <t>セイキュウ</t>
    </rPh>
    <rPh sb="3" eb="4">
      <t>ケイ</t>
    </rPh>
    <phoneticPr fontId="3"/>
  </si>
  <si>
    <t>金額</t>
    <rPh sb="0" eb="2">
      <t>キンガク</t>
    </rPh>
    <phoneticPr fontId="3"/>
  </si>
  <si>
    <t>金額（税込）</t>
    <rPh sb="0" eb="2">
      <t>キンガク</t>
    </rPh>
    <rPh sb="3" eb="5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</si>
</sst>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176" formatCode="#,##0_ ;[Red]\-#,##0\ "/>
    <numFmt numFmtId="177" formatCode="&quot;税込合計&quot;*#\,##0_ "/>
    <numFmt numFmtId="178" formatCode="0&quot;点&quot;_ "/>
    <numFmt numFmtId="179" formatCode="&quot;内容に間違いがなければ、&quot;m&quot;月&quot;d&quot;日（&quot;aaa&quot;)までに以下の口座に振り込みをお願いします。なお、振込手数料はご負担願います&quot;"/>
    <numFmt numFmtId="180" formatCode="0_ "/>
    <numFmt numFmtId="181" formatCode="&quot;ご請求額：&quot;_ &quot;¥&quot;* #,##0&quot;.-&quot;_ ;_ &quot;¥&quot;* \-#,##0_ ;_ &quot;¥&quot;* &quot;-&quot;_ ;_ @_ "/>
  </numFmts>
  <fonts count="27" x14ac:knownFonts="1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rgb="FFFF0000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0"/>
      <color theme="0" tint="-0.249977111117893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ＭＳ ゴシック"/>
      <family val="3"/>
      <charset val="128"/>
    </font>
    <font>
      <sz val="9"/>
      <color theme="1"/>
      <name val="メイリオ"/>
      <family val="2"/>
      <charset val="128"/>
    </font>
    <font>
      <sz val="9"/>
      <color theme="1"/>
      <name val="メイリオ"/>
      <family val="3"/>
      <charset val="128"/>
    </font>
    <font>
      <sz val="20"/>
      <color theme="0"/>
      <name val="メイリオ"/>
      <family val="2"/>
      <charset val="128"/>
    </font>
    <font>
      <u/>
      <sz val="10"/>
      <color theme="10"/>
      <name val="メイリオ"/>
      <family val="2"/>
      <charset val="128"/>
    </font>
    <font>
      <b/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2"/>
      <color theme="1"/>
      <name val="メイリオ"/>
      <family val="2"/>
      <charset val="128"/>
    </font>
    <font>
      <sz val="8"/>
      <color theme="1"/>
      <name val="メイリオ"/>
      <family val="2"/>
      <charset val="128"/>
    </font>
    <font>
      <sz val="14"/>
      <color theme="1"/>
      <name val="メイリオ"/>
      <family val="3"/>
      <charset val="128"/>
    </font>
    <font>
      <b/>
      <sz val="18"/>
      <color theme="0"/>
      <name val="メイリオ"/>
      <family val="3"/>
      <charset val="128"/>
    </font>
    <font>
      <sz val="10"/>
      <name val="メイリオ"/>
      <family val="2"/>
      <charset val="128"/>
    </font>
    <font>
      <sz val="10"/>
      <name val="メイリオ"/>
      <family val="3"/>
      <charset val="128"/>
    </font>
    <font>
      <u/>
      <sz val="24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u/>
      <sz val="22"/>
      <color theme="1"/>
      <name val="メイリオ"/>
      <family val="2"/>
      <charset val="128"/>
    </font>
    <font>
      <u/>
      <sz val="24"/>
      <color theme="1"/>
      <name val="メイリオ"/>
      <family val="2"/>
      <charset val="128"/>
    </font>
    <font>
      <sz val="6"/>
      <name val="ＭＳ Ｐゴシック"/>
      <family val="3"/>
      <charset val="128"/>
    </font>
    <font>
      <sz val="9"/>
      <color rgb="FFFF0000"/>
      <name val="メイリオ"/>
      <family val="3"/>
      <charset val="128"/>
    </font>
    <font>
      <sz val="10"/>
      <color theme="2" tint="-0.74999237037263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1" xfId="0" applyFill="1" applyBorder="1" applyAlignment="1">
      <alignment vertical="center"/>
    </xf>
    <xf numFmtId="42" fontId="0" fillId="2" borderId="2" xfId="0" applyNumberForma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2" xfId="0" applyFont="1" applyBorder="1" applyAlignment="1" applyProtection="1">
      <alignment horizontal="center" vertical="center"/>
    </xf>
    <xf numFmtId="42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1" applyNumberFormat="1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11" fillId="0" borderId="0" xfId="2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Protection="1">
      <alignment vertical="center"/>
    </xf>
    <xf numFmtId="0" fontId="0" fillId="0" borderId="0" xfId="0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>
      <alignment vertical="center"/>
    </xf>
    <xf numFmtId="0" fontId="0" fillId="0" borderId="8" xfId="0" applyBorder="1" applyProtection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 textRotation="255"/>
    </xf>
    <xf numFmtId="42" fontId="12" fillId="2" borderId="0" xfId="0" applyNumberFormat="1" applyFont="1" applyFill="1">
      <alignment vertical="center"/>
    </xf>
    <xf numFmtId="177" fontId="13" fillId="2" borderId="0" xfId="0" applyNumberFormat="1" applyFont="1" applyFill="1" applyAlignment="1">
      <alignment horizontal="right" vertical="center"/>
    </xf>
    <xf numFmtId="0" fontId="0" fillId="0" borderId="12" xfId="0" applyBorder="1">
      <alignment vertical="center"/>
    </xf>
    <xf numFmtId="0" fontId="0" fillId="0" borderId="13" xfId="0" applyBorder="1" applyProtection="1">
      <alignment vertical="center"/>
    </xf>
    <xf numFmtId="0" fontId="0" fillId="0" borderId="13" xfId="0" applyBorder="1" applyAlignment="1">
      <alignment horizontal="left" vertical="center"/>
    </xf>
    <xf numFmtId="0" fontId="14" fillId="0" borderId="14" xfId="0" applyFont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 textRotation="255"/>
    </xf>
    <xf numFmtId="42" fontId="0" fillId="2" borderId="0" xfId="0" applyNumberFormat="1" applyFill="1">
      <alignment vertical="center"/>
    </xf>
    <xf numFmtId="0" fontId="9" fillId="2" borderId="0" xfId="0" applyFont="1" applyFill="1" applyAlignment="1">
      <alignment horizontal="right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15" fillId="0" borderId="20" xfId="0" applyFont="1" applyBorder="1" applyAlignment="1">
      <alignment horizontal="right" vertical="center"/>
    </xf>
    <xf numFmtId="0" fontId="0" fillId="0" borderId="21" xfId="0" applyBorder="1" applyAlignment="1">
      <alignment vertical="center" textRotation="255"/>
    </xf>
    <xf numFmtId="0" fontId="0" fillId="0" borderId="22" xfId="0" applyBorder="1">
      <alignment vertical="center"/>
    </xf>
    <xf numFmtId="0" fontId="14" fillId="0" borderId="4" xfId="0" applyFont="1" applyBorder="1" applyAlignment="1" applyProtection="1">
      <alignment horizontal="left" vertical="center" indent="1"/>
      <protection locked="0"/>
    </xf>
    <xf numFmtId="0" fontId="0" fillId="0" borderId="2" xfId="0" applyBorder="1" applyAlignment="1">
      <alignment horizontal="left" vertical="center" indent="1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178" fontId="12" fillId="2" borderId="0" xfId="0" applyNumberFormat="1" applyFont="1" applyFill="1">
      <alignment vertical="center"/>
    </xf>
    <xf numFmtId="0" fontId="13" fillId="2" borderId="0" xfId="0" applyFont="1" applyFill="1" applyAlignment="1">
      <alignment horizontal="right" vertical="center"/>
    </xf>
    <xf numFmtId="0" fontId="0" fillId="0" borderId="26" xfId="0" applyBorder="1">
      <alignment vertical="center"/>
    </xf>
    <xf numFmtId="0" fontId="11" fillId="0" borderId="27" xfId="2" applyBorder="1" applyAlignment="1" applyProtection="1">
      <alignment horizontal="left" vertical="center" indent="1"/>
      <protection locked="0"/>
    </xf>
    <xf numFmtId="0" fontId="0" fillId="0" borderId="28" xfId="0" applyBorder="1" applyAlignment="1">
      <alignment horizontal="left" vertical="center" indent="1"/>
    </xf>
    <xf numFmtId="0" fontId="6" fillId="0" borderId="29" xfId="0" applyFont="1" applyBorder="1" applyAlignment="1" applyProtection="1">
      <alignment horizontal="left" vertical="center" indent="1"/>
      <protection locked="0"/>
    </xf>
    <xf numFmtId="0" fontId="6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0" fillId="3" borderId="0" xfId="0" applyFill="1">
      <alignment vertical="center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33" xfId="0" applyBorder="1">
      <alignment vertical="center"/>
    </xf>
    <xf numFmtId="179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top"/>
    </xf>
    <xf numFmtId="42" fontId="19" fillId="0" borderId="37" xfId="0" applyNumberFormat="1" applyFont="1" applyBorder="1" applyAlignment="1">
      <alignment vertical="center"/>
    </xf>
    <xf numFmtId="180" fontId="19" fillId="0" borderId="2" xfId="0" applyNumberFormat="1" applyFont="1" applyBorder="1" applyAlignment="1">
      <alignment vertical="center"/>
    </xf>
    <xf numFmtId="180" fontId="18" fillId="0" borderId="2" xfId="0" applyNumberFormat="1" applyFont="1" applyBorder="1" applyAlignment="1">
      <alignment horizontal="left" vertical="center" indent="1"/>
    </xf>
    <xf numFmtId="180" fontId="18" fillId="0" borderId="38" xfId="0" applyNumberFormat="1" applyFont="1" applyBorder="1" applyAlignment="1">
      <alignment horizontal="left" vertical="center" indent="1"/>
    </xf>
    <xf numFmtId="180" fontId="19" fillId="0" borderId="2" xfId="0" applyNumberFormat="1" applyFont="1" applyBorder="1" applyAlignment="1">
      <alignment vertical="center" shrinkToFit="1"/>
    </xf>
    <xf numFmtId="180" fontId="18" fillId="0" borderId="2" xfId="0" applyNumberFormat="1" applyFont="1" applyBorder="1" applyAlignment="1">
      <alignment horizontal="left" vertical="center" indent="1" shrinkToFit="1"/>
    </xf>
    <xf numFmtId="42" fontId="19" fillId="0" borderId="39" xfId="0" applyNumberFormat="1" applyFont="1" applyBorder="1" applyAlignment="1">
      <alignment vertical="center"/>
    </xf>
    <xf numFmtId="180" fontId="19" fillId="0" borderId="23" xfId="0" applyNumberFormat="1" applyFont="1" applyBorder="1" applyAlignment="1">
      <alignment vertical="center" shrinkToFit="1"/>
    </xf>
    <xf numFmtId="180" fontId="18" fillId="0" borderId="23" xfId="0" applyNumberFormat="1" applyFont="1" applyBorder="1" applyAlignment="1">
      <alignment horizontal="left" vertical="center" indent="1" shrinkToFit="1"/>
    </xf>
    <xf numFmtId="180" fontId="18" fillId="0" borderId="40" xfId="0" applyNumberFormat="1" applyFont="1" applyBorder="1" applyAlignment="1">
      <alignment horizontal="left" vertical="center" indent="1"/>
    </xf>
    <xf numFmtId="180" fontId="18" fillId="0" borderId="41" xfId="0" applyNumberFormat="1" applyFont="1" applyBorder="1" applyAlignment="1">
      <alignment horizontal="left" vertical="center" indent="1"/>
    </xf>
    <xf numFmtId="180" fontId="18" fillId="0" borderId="42" xfId="0" applyNumberFormat="1" applyFont="1" applyBorder="1" applyAlignment="1">
      <alignment horizontal="left" vertical="center" indent="1"/>
    </xf>
    <xf numFmtId="180" fontId="18" fillId="0" borderId="43" xfId="0" applyNumberFormat="1" applyFont="1" applyBorder="1" applyAlignment="1">
      <alignment horizontal="left" vertical="center" indent="1"/>
    </xf>
    <xf numFmtId="14" fontId="0" fillId="0" borderId="0" xfId="0" applyNumberForma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/>
    </xf>
    <xf numFmtId="180" fontId="0" fillId="0" borderId="2" xfId="0" applyNumberFormat="1" applyBorder="1">
      <alignment vertical="center"/>
    </xf>
    <xf numFmtId="0" fontId="9" fillId="0" borderId="2" xfId="0" applyFont="1" applyBorder="1" applyAlignment="1">
      <alignment horizontal="center" vertical="center"/>
    </xf>
    <xf numFmtId="42" fontId="0" fillId="0" borderId="0" xfId="0" applyNumberFormat="1">
      <alignment vertical="center"/>
    </xf>
    <xf numFmtId="0" fontId="7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26" fillId="5" borderId="3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6" xfId="0" applyFont="1" applyBorder="1" applyAlignment="1">
      <alignment horizontal="left" vertical="center" indent="1" shrinkToFit="1"/>
    </xf>
    <xf numFmtId="181" fontId="20" fillId="4" borderId="45" xfId="0" applyNumberFormat="1" applyFont="1" applyFill="1" applyBorder="1" applyAlignment="1">
      <alignment horizontal="center" vertical="center"/>
    </xf>
    <xf numFmtId="181" fontId="20" fillId="4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9" fontId="2" fillId="0" borderId="35" xfId="0" applyNumberFormat="1" applyFont="1" applyBorder="1" applyAlignment="1" applyProtection="1">
      <alignment horizontal="left" vertical="top"/>
      <protection locked="0"/>
    </xf>
    <xf numFmtId="0" fontId="0" fillId="0" borderId="8" xfId="0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11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266700</xdr:colOff>
      <xdr:row>0</xdr:row>
      <xdr:rowOff>57151</xdr:rowOff>
    </xdr:from>
    <xdr:ext cx="2809875" cy="305626"/>
    <xdr:pic>
      <xdr:nvPicPr>
        <xdr:cNvPr id="2" name="図 1" descr="Velo Club Randonneurs Aob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57151"/>
          <a:ext cx="2809875" cy="305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342900</xdr:colOff>
      <xdr:row>31</xdr:row>
      <xdr:rowOff>200025</xdr:rowOff>
    </xdr:from>
    <xdr:ext cx="4847619" cy="1647619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5850" y="7629525"/>
          <a:ext cx="4847619" cy="164761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RYU/AppData/Local/Packages/Microsoft.MicrosoftEdge_8wekyb3d8bbwe/TempState/Downloads/&#12304;&#30330;&#27880;&#31649;&#29702;&#29992;&#12305;VCR&#27178;&#27996;&#12354;&#12362;&#12400;&#12472;&#12515;&#12540;&#12472;&#30003;&#36796;&#26360;201903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ピボット①"/>
      <sheetName val="【スタッフ使用】受注管理表"/>
      <sheetName val="ピボット要更新"/>
      <sheetName val="【スタッフ使用】申込者情報管理"/>
      <sheetName val="【スタッフ使用】メーカー発注表"/>
      <sheetName val="ジャージ申込書（一般）"/>
      <sheetName val="発注確認兼請求書（一般）"/>
      <sheetName val="ジャージ申込書（スタッフ）"/>
      <sheetName val="発注確認兼請求書（スタッフ）"/>
    </sheetNames>
    <sheetDataSet>
      <sheetData sheetId="0"/>
      <sheetData sheetId="1">
        <row r="3">
          <cell r="D3" t="str">
            <v>男性用　半袖 Race Cut</v>
          </cell>
          <cell r="E3" t="str">
            <v xml:space="preserve"> M</v>
          </cell>
          <cell r="F3" t="str">
            <v>3/4 Zip</v>
          </cell>
          <cell r="G3">
            <v>1</v>
          </cell>
        </row>
        <row r="4">
          <cell r="D4" t="str">
            <v>男性用　半袖 Club Cut</v>
          </cell>
          <cell r="E4" t="str">
            <v>XS</v>
          </cell>
          <cell r="F4" t="str">
            <v>Short Zip</v>
          </cell>
          <cell r="G4">
            <v>2</v>
          </cell>
        </row>
        <row r="5">
          <cell r="D5" t="str">
            <v>男性用　長袖 Race Cut
　※UVプロテクション50+</v>
          </cell>
          <cell r="E5" t="str">
            <v>XS</v>
          </cell>
          <cell r="F5" t="str">
            <v>Short Zip</v>
          </cell>
          <cell r="G5">
            <v>1</v>
          </cell>
        </row>
        <row r="6">
          <cell r="D6" t="str">
            <v>男性用　長袖 Club Cut
　※UVプロテクション50+</v>
          </cell>
          <cell r="E6" t="str">
            <v xml:space="preserve"> L</v>
          </cell>
          <cell r="F6" t="str">
            <v>Full Zip</v>
          </cell>
          <cell r="G6">
            <v>2</v>
          </cell>
        </row>
        <row r="7">
          <cell r="D7" t="str">
            <v>女性用　半袖 Race Cut</v>
          </cell>
          <cell r="E7" t="str">
            <v xml:space="preserve"> M</v>
          </cell>
          <cell r="F7" t="str">
            <v>3/4 Zip</v>
          </cell>
          <cell r="G7">
            <v>3</v>
          </cell>
        </row>
        <row r="8">
          <cell r="D8" t="str">
            <v>女性用　半袖 Club Cut</v>
          </cell>
          <cell r="E8" t="str">
            <v>XS</v>
          </cell>
          <cell r="F8" t="str">
            <v>Full Zip</v>
          </cell>
          <cell r="G8">
            <v>2</v>
          </cell>
        </row>
        <row r="9">
          <cell r="D9" t="str">
            <v>女性用　長袖 Race Cut
　※UVプロテクション50+</v>
          </cell>
          <cell r="E9" t="str">
            <v>XS</v>
          </cell>
          <cell r="F9" t="str">
            <v>Full Zip</v>
          </cell>
          <cell r="G9">
            <v>1</v>
          </cell>
        </row>
        <row r="10">
          <cell r="D10" t="str">
            <v>女性用　長袖 Club Cut
　※UVプロテクション50+</v>
          </cell>
          <cell r="E10" t="str">
            <v xml:space="preserve"> M</v>
          </cell>
          <cell r="F10" t="str">
            <v>3/4 Zip</v>
          </cell>
          <cell r="G10">
            <v>2</v>
          </cell>
        </row>
        <row r="11">
          <cell r="D11" t="str">
            <v>兼用　ウィンドベストPLUS</v>
          </cell>
          <cell r="E11" t="str">
            <v>男性用 4X(5L)</v>
          </cell>
          <cell r="F11" t="str">
            <v>Full Zip</v>
          </cell>
          <cell r="G11">
            <v>2</v>
          </cell>
        </row>
        <row r="12">
          <cell r="D12" t="str">
            <v>男性用　半袖 Race Cut</v>
          </cell>
          <cell r="E12" t="str">
            <v xml:space="preserve"> M</v>
          </cell>
          <cell r="F12" t="str">
            <v>3/4 Zip</v>
          </cell>
          <cell r="G12">
            <v>1</v>
          </cell>
        </row>
        <row r="13">
          <cell r="D13" t="str">
            <v>男性用　半袖 Club Cut</v>
          </cell>
          <cell r="E13" t="str">
            <v>XS</v>
          </cell>
          <cell r="F13" t="str">
            <v>Short Zip</v>
          </cell>
          <cell r="G13">
            <v>2</v>
          </cell>
        </row>
        <row r="14">
          <cell r="D14" t="str">
            <v>男性用　長袖 Race Cut
　※UVプロテクション50+</v>
          </cell>
          <cell r="E14" t="str">
            <v>XS</v>
          </cell>
          <cell r="F14" t="str">
            <v>Short Zip</v>
          </cell>
          <cell r="G14">
            <v>1</v>
          </cell>
        </row>
        <row r="15">
          <cell r="D15" t="str">
            <v>男性用　長袖 Club Cut
　※UVプロテクション50+</v>
          </cell>
          <cell r="E15" t="str">
            <v xml:space="preserve"> L</v>
          </cell>
          <cell r="F15" t="str">
            <v>Full Zip</v>
          </cell>
          <cell r="G15">
            <v>2</v>
          </cell>
        </row>
        <row r="16">
          <cell r="D16" t="str">
            <v>女性用　半袖 Race Cut</v>
          </cell>
          <cell r="E16" t="str">
            <v xml:space="preserve"> M</v>
          </cell>
          <cell r="F16" t="str">
            <v>3/4 Zip</v>
          </cell>
          <cell r="G16">
            <v>3</v>
          </cell>
        </row>
        <row r="17">
          <cell r="D17" t="str">
            <v>女性用　半袖 Club Cut</v>
          </cell>
          <cell r="E17" t="str">
            <v>XS</v>
          </cell>
          <cell r="F17" t="str">
            <v>Full Zip</v>
          </cell>
          <cell r="G17">
            <v>2</v>
          </cell>
        </row>
        <row r="18">
          <cell r="D18" t="str">
            <v>女性用　長袖 Race Cut
　※UVプロテクション50+</v>
          </cell>
          <cell r="E18" t="str">
            <v>XS</v>
          </cell>
          <cell r="F18" t="str">
            <v>Full Zip</v>
          </cell>
          <cell r="G18">
            <v>1</v>
          </cell>
        </row>
        <row r="19">
          <cell r="D19" t="str">
            <v>女性用　長袖 Club Cut
　※UVプロテクション50+</v>
          </cell>
          <cell r="E19" t="str">
            <v xml:space="preserve"> M</v>
          </cell>
          <cell r="F19" t="str">
            <v>3/4 Zip</v>
          </cell>
          <cell r="G19">
            <v>2</v>
          </cell>
        </row>
        <row r="20">
          <cell r="D20" t="str">
            <v>兼用　ウィンドベストPLUS</v>
          </cell>
          <cell r="E20" t="str">
            <v>男性用 4X(5L)</v>
          </cell>
          <cell r="F20" t="str">
            <v>Full Zip</v>
          </cell>
          <cell r="G20">
            <v>2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iawase@vcraoba.yokohama" TargetMode="External"/><Relationship Id="rId2" Type="http://schemas.openxmlformats.org/officeDocument/2006/relationships/hyperlink" Target="mailto:tarou@aoba.com" TargetMode="External"/><Relationship Id="rId1" Type="http://schemas.openxmlformats.org/officeDocument/2006/relationships/hyperlink" Target="http://www.champ-sys.jp/?cat=62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502"/>
  <sheetViews>
    <sheetView topLeftCell="B1" workbookViewId="0">
      <selection activeCell="M4" sqref="M4"/>
    </sheetView>
  </sheetViews>
  <sheetFormatPr defaultRowHeight="16.5" x14ac:dyDescent="0.4"/>
  <cols>
    <col min="2" max="2" width="39.375" bestFit="1" customWidth="1"/>
    <col min="7" max="7" width="13.625" bestFit="1" customWidth="1"/>
  </cols>
  <sheetData>
    <row r="2" spans="2:17" x14ac:dyDescent="0.4">
      <c r="K2" s="79"/>
      <c r="L2" s="79"/>
      <c r="M2" s="79"/>
      <c r="N2" s="79" t="s">
        <v>61</v>
      </c>
      <c r="O2" s="79" t="s">
        <v>12</v>
      </c>
      <c r="P2" s="79" t="s">
        <v>62</v>
      </c>
      <c r="Q2" s="79" t="s">
        <v>63</v>
      </c>
    </row>
    <row r="3" spans="2:17" x14ac:dyDescent="0.4">
      <c r="B3" s="12" t="s">
        <v>64</v>
      </c>
      <c r="C3" s="80">
        <v>1</v>
      </c>
      <c r="D3" s="11">
        <v>7200</v>
      </c>
      <c r="E3" s="81" t="s">
        <v>65</v>
      </c>
      <c r="F3" s="11">
        <v>1</v>
      </c>
      <c r="G3" s="80" t="s">
        <v>66</v>
      </c>
      <c r="H3" s="11">
        <v>1</v>
      </c>
      <c r="I3" s="82">
        <v>7200</v>
      </c>
      <c r="K3" s="79">
        <f>IF([1]【スタッフ使用】受注管理表!D3=0,0,VLOOKUP([1]【スタッフ使用】受注管理表!D3,ピボット①!$B$3:$C$11,2,FALSE))</f>
        <v>1</v>
      </c>
      <c r="L3" s="79">
        <f>IF([1]【スタッフ使用】受注管理表!E3=0,0,VLOOKUP([1]【スタッフ使用】受注管理表!E3,ピボット①!$G$3:$H$25,2,FALSE))</f>
        <v>3</v>
      </c>
      <c r="M3" s="79">
        <f>IF([1]【スタッフ使用】受注管理表!F3=0,0,VLOOKUP([1]【スタッフ使用】受注管理表!F3,ピボット①!$E$3:$F$10,2,FALSE))</f>
        <v>2</v>
      </c>
      <c r="N3" s="79">
        <f t="shared" ref="N3:N66" si="0">1000*K3+L3+100*M3</f>
        <v>1203</v>
      </c>
      <c r="O3" s="83">
        <f>[1]【スタッフ使用】受注管理表!G3</f>
        <v>1</v>
      </c>
      <c r="P3" s="83">
        <f t="shared" ref="P3:P66" si="1">VLOOKUP(K3,$C$3:$D$11,2,FALSE)</f>
        <v>7200</v>
      </c>
      <c r="Q3" s="83">
        <f t="shared" ref="Q3:Q66" si="2">O3*P3</f>
        <v>7200</v>
      </c>
    </row>
    <row r="4" spans="2:17" x14ac:dyDescent="0.4">
      <c r="B4" s="12" t="s">
        <v>67</v>
      </c>
      <c r="C4" s="80">
        <v>2</v>
      </c>
      <c r="D4" s="11">
        <v>7200</v>
      </c>
      <c r="E4" s="81" t="s">
        <v>68</v>
      </c>
      <c r="F4" s="11">
        <v>2</v>
      </c>
      <c r="G4" s="80" t="s">
        <v>69</v>
      </c>
      <c r="H4" s="11">
        <v>2</v>
      </c>
      <c r="I4" s="82"/>
      <c r="K4" s="79">
        <f>IF([1]【スタッフ使用】受注管理表!D4=0,0,VLOOKUP([1]【スタッフ使用】受注管理表!D4,ピボット①!$B$3:$C$11,2,FALSE))</f>
        <v>2</v>
      </c>
      <c r="L4" s="79">
        <f>IF([1]【スタッフ使用】受注管理表!E4=0,0,VLOOKUP([1]【スタッフ使用】受注管理表!E4,ピボット①!$G$3:$H$25,2,FALSE))</f>
        <v>1</v>
      </c>
      <c r="M4" s="79">
        <f>IF([1]【スタッフ使用】受注管理表!F4=0,0,VLOOKUP([1]【スタッフ使用】受注管理表!F4,ピボット①!$E$3:$F$10,2,FALSE))</f>
        <v>3</v>
      </c>
      <c r="N4" s="79">
        <f t="shared" si="0"/>
        <v>2301</v>
      </c>
      <c r="O4" s="83">
        <f>[1]【スタッフ使用】受注管理表!G4</f>
        <v>2</v>
      </c>
      <c r="P4" s="83">
        <f t="shared" si="1"/>
        <v>7200</v>
      </c>
      <c r="Q4" s="83">
        <f t="shared" si="2"/>
        <v>14400</v>
      </c>
    </row>
    <row r="5" spans="2:17" x14ac:dyDescent="0.4">
      <c r="B5" s="12" t="s">
        <v>70</v>
      </c>
      <c r="C5" s="80">
        <v>3</v>
      </c>
      <c r="D5" s="11">
        <v>8700</v>
      </c>
      <c r="E5" s="81" t="s">
        <v>71</v>
      </c>
      <c r="F5" s="11">
        <v>3</v>
      </c>
      <c r="G5" s="80" t="s">
        <v>72</v>
      </c>
      <c r="H5" s="11">
        <v>3</v>
      </c>
      <c r="I5" s="82"/>
      <c r="K5" s="79">
        <f>IF([1]【スタッフ使用】受注管理表!D5=0,0,VLOOKUP([1]【スタッフ使用】受注管理表!D5,ピボット①!$B$3:$C$11,2,FALSE))</f>
        <v>3</v>
      </c>
      <c r="L5" s="79">
        <f>IF([1]【スタッフ使用】受注管理表!E5=0,0,VLOOKUP([1]【スタッフ使用】受注管理表!E5,ピボット①!$G$3:$H$25,2,FALSE))</f>
        <v>1</v>
      </c>
      <c r="M5" s="79">
        <f>IF([1]【スタッフ使用】受注管理表!F5=0,0,VLOOKUP([1]【スタッフ使用】受注管理表!F5,ピボット①!$E$3:$F$10,2,FALSE))</f>
        <v>3</v>
      </c>
      <c r="N5" s="79">
        <f t="shared" si="0"/>
        <v>3301</v>
      </c>
      <c r="O5" s="83">
        <f>[1]【スタッフ使用】受注管理表!G5</f>
        <v>1</v>
      </c>
      <c r="P5" s="83">
        <f t="shared" si="1"/>
        <v>8700</v>
      </c>
      <c r="Q5" s="83">
        <f t="shared" si="2"/>
        <v>8700</v>
      </c>
    </row>
    <row r="6" spans="2:17" ht="16.5" customHeight="1" x14ac:dyDescent="0.4">
      <c r="B6" s="12" t="s">
        <v>73</v>
      </c>
      <c r="C6" s="80">
        <v>4</v>
      </c>
      <c r="D6" s="11">
        <v>8700</v>
      </c>
      <c r="G6" s="80" t="s">
        <v>74</v>
      </c>
      <c r="H6" s="11">
        <v>4</v>
      </c>
      <c r="I6" s="82"/>
      <c r="K6" s="79">
        <f>IF([1]【スタッフ使用】受注管理表!D6=0,0,VLOOKUP([1]【スタッフ使用】受注管理表!D6,ピボット①!$B$3:$C$11,2,FALSE))</f>
        <v>4</v>
      </c>
      <c r="L6" s="79">
        <f>IF([1]【スタッフ使用】受注管理表!E6=0,0,VLOOKUP([1]【スタッフ使用】受注管理表!E6,ピボット①!$G$3:$H$25,2,FALSE))</f>
        <v>4</v>
      </c>
      <c r="M6" s="79">
        <f>IF([1]【スタッフ使用】受注管理表!F6=0,0,VLOOKUP([1]【スタッフ使用】受注管理表!F6,ピボット①!$E$3:$F$10,2,FALSE))</f>
        <v>1</v>
      </c>
      <c r="N6" s="79">
        <f t="shared" si="0"/>
        <v>4104</v>
      </c>
      <c r="O6" s="83">
        <f>[1]【スタッフ使用】受注管理表!G6</f>
        <v>2</v>
      </c>
      <c r="P6" s="83">
        <f t="shared" si="1"/>
        <v>8700</v>
      </c>
      <c r="Q6" s="83">
        <f t="shared" si="2"/>
        <v>17400</v>
      </c>
    </row>
    <row r="7" spans="2:17" ht="16.5" customHeight="1" x14ac:dyDescent="0.4">
      <c r="B7" s="12" t="s">
        <v>75</v>
      </c>
      <c r="C7" s="80">
        <v>5</v>
      </c>
      <c r="D7" s="11">
        <v>7200</v>
      </c>
      <c r="G7" s="80" t="s">
        <v>76</v>
      </c>
      <c r="H7" s="11">
        <v>5</v>
      </c>
      <c r="I7" s="82"/>
      <c r="K7" s="79">
        <f>IF([1]【スタッフ使用】受注管理表!D7=0,0,VLOOKUP([1]【スタッフ使用】受注管理表!D7,ピボット①!$B$3:$C$11,2,FALSE))</f>
        <v>5</v>
      </c>
      <c r="L7" s="79">
        <f>IF([1]【スタッフ使用】受注管理表!E7=0,0,VLOOKUP([1]【スタッフ使用】受注管理表!E7,ピボット①!$G$3:$H$25,2,FALSE))</f>
        <v>3</v>
      </c>
      <c r="M7" s="79">
        <f>IF([1]【スタッフ使用】受注管理表!F7=0,0,VLOOKUP([1]【スタッフ使用】受注管理表!F7,ピボット①!$E$3:$F$10,2,FALSE))</f>
        <v>2</v>
      </c>
      <c r="N7" s="79">
        <f t="shared" si="0"/>
        <v>5203</v>
      </c>
      <c r="O7" s="83">
        <f>[1]【スタッフ使用】受注管理表!G7</f>
        <v>3</v>
      </c>
      <c r="P7" s="83">
        <f t="shared" si="1"/>
        <v>7200</v>
      </c>
      <c r="Q7" s="83">
        <f t="shared" si="2"/>
        <v>21600</v>
      </c>
    </row>
    <row r="8" spans="2:17" ht="16.5" customHeight="1" x14ac:dyDescent="0.4">
      <c r="B8" s="12" t="s">
        <v>77</v>
      </c>
      <c r="C8" s="80">
        <v>6</v>
      </c>
      <c r="D8" s="11">
        <v>7200</v>
      </c>
      <c r="G8" s="80" t="s">
        <v>78</v>
      </c>
      <c r="H8" s="11">
        <v>6</v>
      </c>
      <c r="I8" s="82"/>
      <c r="K8" s="79">
        <f>IF([1]【スタッフ使用】受注管理表!D8=0,0,VLOOKUP([1]【スタッフ使用】受注管理表!D8,ピボット①!$B$3:$C$11,2,FALSE))</f>
        <v>6</v>
      </c>
      <c r="L8" s="79">
        <f>IF([1]【スタッフ使用】受注管理表!E8=0,0,VLOOKUP([1]【スタッフ使用】受注管理表!E8,ピボット①!$G$3:$H$25,2,FALSE))</f>
        <v>1</v>
      </c>
      <c r="M8" s="79">
        <f>IF([1]【スタッフ使用】受注管理表!F8=0,0,VLOOKUP([1]【スタッフ使用】受注管理表!F8,ピボット①!$E$3:$F$10,2,FALSE))</f>
        <v>1</v>
      </c>
      <c r="N8" s="79">
        <f t="shared" si="0"/>
        <v>6101</v>
      </c>
      <c r="O8" s="83">
        <f>[1]【スタッフ使用】受注管理表!G8</f>
        <v>2</v>
      </c>
      <c r="P8" s="83">
        <f t="shared" si="1"/>
        <v>7200</v>
      </c>
      <c r="Q8" s="83">
        <f t="shared" si="2"/>
        <v>14400</v>
      </c>
    </row>
    <row r="9" spans="2:17" x14ac:dyDescent="0.4">
      <c r="B9" s="12" t="s">
        <v>79</v>
      </c>
      <c r="C9" s="80">
        <v>7</v>
      </c>
      <c r="D9" s="11">
        <v>8700</v>
      </c>
      <c r="G9" s="80" t="s">
        <v>80</v>
      </c>
      <c r="H9" s="11">
        <v>7</v>
      </c>
      <c r="I9" s="82"/>
      <c r="K9" s="79">
        <f>IF([1]【スタッフ使用】受注管理表!D9=0,0,VLOOKUP([1]【スタッフ使用】受注管理表!D9,ピボット①!$B$3:$C$11,2,FALSE))</f>
        <v>7</v>
      </c>
      <c r="L9" s="79">
        <f>IF([1]【スタッフ使用】受注管理表!E9=0,0,VLOOKUP([1]【スタッフ使用】受注管理表!E9,ピボット①!$G$3:$H$25,2,FALSE))</f>
        <v>1</v>
      </c>
      <c r="M9" s="79">
        <f>IF([1]【スタッフ使用】受注管理表!F9=0,0,VLOOKUP([1]【スタッフ使用】受注管理表!F9,ピボット①!$E$3:$F$10,2,FALSE))</f>
        <v>1</v>
      </c>
      <c r="N9" s="79">
        <f t="shared" si="0"/>
        <v>7101</v>
      </c>
      <c r="O9" s="83">
        <f>[1]【スタッフ使用】受注管理表!G9</f>
        <v>1</v>
      </c>
      <c r="P9" s="83">
        <f t="shared" si="1"/>
        <v>8700</v>
      </c>
      <c r="Q9" s="83">
        <f t="shared" si="2"/>
        <v>8700</v>
      </c>
    </row>
    <row r="10" spans="2:17" x14ac:dyDescent="0.4">
      <c r="B10" s="12" t="s">
        <v>81</v>
      </c>
      <c r="C10" s="80">
        <v>8</v>
      </c>
      <c r="D10" s="11">
        <v>8700</v>
      </c>
      <c r="G10" s="80" t="s">
        <v>82</v>
      </c>
      <c r="H10" s="11">
        <v>8</v>
      </c>
      <c r="I10" s="82"/>
      <c r="K10" s="79">
        <f>IF([1]【スタッフ使用】受注管理表!D10=0,0,VLOOKUP([1]【スタッフ使用】受注管理表!D10,ピボット①!$B$3:$C$11,2,FALSE))</f>
        <v>8</v>
      </c>
      <c r="L10" s="79">
        <f>IF([1]【スタッフ使用】受注管理表!E10=0,0,VLOOKUP([1]【スタッフ使用】受注管理表!E10,ピボット①!$G$3:$H$25,2,FALSE))</f>
        <v>3</v>
      </c>
      <c r="M10" s="79">
        <f>IF([1]【スタッフ使用】受注管理表!F10=0,0,VLOOKUP([1]【スタッフ使用】受注管理表!F10,ピボット①!$E$3:$F$10,2,FALSE))</f>
        <v>2</v>
      </c>
      <c r="N10" s="79">
        <f t="shared" si="0"/>
        <v>8203</v>
      </c>
      <c r="O10" s="83">
        <f>[1]【スタッフ使用】受注管理表!G10</f>
        <v>2</v>
      </c>
      <c r="P10" s="83">
        <f t="shared" si="1"/>
        <v>8700</v>
      </c>
      <c r="Q10" s="83">
        <f t="shared" si="2"/>
        <v>17400</v>
      </c>
    </row>
    <row r="11" spans="2:17" x14ac:dyDescent="0.4">
      <c r="B11" s="12" t="s">
        <v>83</v>
      </c>
      <c r="C11" s="80">
        <v>9</v>
      </c>
      <c r="D11" s="11">
        <v>8000</v>
      </c>
      <c r="G11" s="80" t="s">
        <v>84</v>
      </c>
      <c r="H11" s="11">
        <v>9</v>
      </c>
      <c r="I11" s="82"/>
      <c r="K11" s="79">
        <f>IF([1]【スタッフ使用】受注管理表!D11=0,0,VLOOKUP([1]【スタッフ使用】受注管理表!D11,ピボット①!$B$3:$C$11,2,FALSE))</f>
        <v>9</v>
      </c>
      <c r="L11" s="79">
        <f>IF([1]【スタッフ使用】受注管理表!E11=0,0,VLOOKUP([1]【スタッフ使用】受注管理表!E11,ピボット①!$G$3:$H$25,2,FALSE))</f>
        <v>16</v>
      </c>
      <c r="M11" s="79">
        <f>IF([1]【スタッフ使用】受注管理表!F11=0,0,VLOOKUP([1]【スタッフ使用】受注管理表!F11,ピボット①!$E$3:$F$10,2,FALSE))</f>
        <v>1</v>
      </c>
      <c r="N11" s="79">
        <f t="shared" si="0"/>
        <v>9116</v>
      </c>
      <c r="O11" s="83">
        <f>[1]【スタッフ使用】受注管理表!G11</f>
        <v>2</v>
      </c>
      <c r="P11" s="83">
        <f t="shared" si="1"/>
        <v>8000</v>
      </c>
      <c r="Q11" s="83">
        <f t="shared" si="2"/>
        <v>16000</v>
      </c>
    </row>
    <row r="12" spans="2:17" x14ac:dyDescent="0.4">
      <c r="G12" s="80" t="s">
        <v>85</v>
      </c>
      <c r="H12" s="11">
        <v>10</v>
      </c>
      <c r="I12" s="82"/>
      <c r="K12" s="79">
        <f>IF([1]【スタッフ使用】受注管理表!D12=0,0,VLOOKUP([1]【スタッフ使用】受注管理表!D12,ピボット①!$B$3:$C$11,2,FALSE))</f>
        <v>1</v>
      </c>
      <c r="L12" s="79">
        <f>IF([1]【スタッフ使用】受注管理表!E12=0,0,VLOOKUP([1]【スタッフ使用】受注管理表!E12,ピボット①!$G$3:$H$25,2,FALSE))</f>
        <v>3</v>
      </c>
      <c r="M12" s="79">
        <f>IF([1]【スタッフ使用】受注管理表!F12=0,0,VLOOKUP([1]【スタッフ使用】受注管理表!F12,ピボット①!$E$3:$F$10,2,FALSE))</f>
        <v>2</v>
      </c>
      <c r="N12" s="79">
        <f t="shared" si="0"/>
        <v>1203</v>
      </c>
      <c r="O12" s="83">
        <f>[1]【スタッフ使用】受注管理表!G12</f>
        <v>1</v>
      </c>
      <c r="P12" s="83">
        <f t="shared" si="1"/>
        <v>7200</v>
      </c>
      <c r="Q12" s="83">
        <f t="shared" si="2"/>
        <v>7200</v>
      </c>
    </row>
    <row r="13" spans="2:17" x14ac:dyDescent="0.4">
      <c r="G13" s="80" t="s">
        <v>86</v>
      </c>
      <c r="H13" s="11">
        <v>11</v>
      </c>
      <c r="I13" s="82"/>
      <c r="K13" s="79">
        <f>IF([1]【スタッフ使用】受注管理表!D13=0,0,VLOOKUP([1]【スタッフ使用】受注管理表!D13,ピボット①!$B$3:$C$11,2,FALSE))</f>
        <v>2</v>
      </c>
      <c r="L13" s="79">
        <f>IF([1]【スタッフ使用】受注管理表!E13=0,0,VLOOKUP([1]【スタッフ使用】受注管理表!E13,ピボット①!$G$3:$H$25,2,FALSE))</f>
        <v>1</v>
      </c>
      <c r="M13" s="79">
        <f>IF([1]【スタッフ使用】受注管理表!F13=0,0,VLOOKUP([1]【スタッフ使用】受注管理表!F13,ピボット①!$E$3:$F$10,2,FALSE))</f>
        <v>3</v>
      </c>
      <c r="N13" s="79">
        <f t="shared" si="0"/>
        <v>2301</v>
      </c>
      <c r="O13" s="83">
        <f>[1]【スタッフ使用】受注管理表!G13</f>
        <v>2</v>
      </c>
      <c r="P13" s="83">
        <f t="shared" si="1"/>
        <v>7200</v>
      </c>
      <c r="Q13" s="83">
        <f t="shared" si="2"/>
        <v>14400</v>
      </c>
    </row>
    <row r="14" spans="2:17" x14ac:dyDescent="0.4">
      <c r="G14" s="80" t="s">
        <v>87</v>
      </c>
      <c r="H14" s="11">
        <v>12</v>
      </c>
      <c r="I14" s="82"/>
      <c r="K14" s="79">
        <f>IF([1]【スタッフ使用】受注管理表!D14=0,0,VLOOKUP([1]【スタッフ使用】受注管理表!D14,ピボット①!$B$3:$C$11,2,FALSE))</f>
        <v>3</v>
      </c>
      <c r="L14" s="79">
        <f>IF([1]【スタッフ使用】受注管理表!E14=0,0,VLOOKUP([1]【スタッフ使用】受注管理表!E14,ピボット①!$G$3:$H$25,2,FALSE))</f>
        <v>1</v>
      </c>
      <c r="M14" s="79">
        <f>IF([1]【スタッフ使用】受注管理表!F14=0,0,VLOOKUP([1]【スタッフ使用】受注管理表!F14,ピボット①!$E$3:$F$10,2,FALSE))</f>
        <v>3</v>
      </c>
      <c r="N14" s="79">
        <f t="shared" si="0"/>
        <v>3301</v>
      </c>
      <c r="O14" s="83">
        <f>[1]【スタッフ使用】受注管理表!G14</f>
        <v>1</v>
      </c>
      <c r="P14" s="83">
        <f t="shared" si="1"/>
        <v>8700</v>
      </c>
      <c r="Q14" s="83">
        <f t="shared" si="2"/>
        <v>8700</v>
      </c>
    </row>
    <row r="15" spans="2:17" x14ac:dyDescent="0.4">
      <c r="G15" s="80" t="s">
        <v>88</v>
      </c>
      <c r="H15" s="11">
        <v>13</v>
      </c>
      <c r="I15" s="82"/>
      <c r="K15" s="79">
        <f>IF([1]【スタッフ使用】受注管理表!D15=0,0,VLOOKUP([1]【スタッフ使用】受注管理表!D15,ピボット①!$B$3:$C$11,2,FALSE))</f>
        <v>4</v>
      </c>
      <c r="L15" s="79">
        <f>IF([1]【スタッフ使用】受注管理表!E15=0,0,VLOOKUP([1]【スタッフ使用】受注管理表!E15,ピボット①!$G$3:$H$25,2,FALSE))</f>
        <v>4</v>
      </c>
      <c r="M15" s="79">
        <f>IF([1]【スタッフ使用】受注管理表!F15=0,0,VLOOKUP([1]【スタッフ使用】受注管理表!F15,ピボット①!$E$3:$F$10,2,FALSE))</f>
        <v>1</v>
      </c>
      <c r="N15" s="79">
        <f t="shared" si="0"/>
        <v>4104</v>
      </c>
      <c r="O15" s="83">
        <f>[1]【スタッフ使用】受注管理表!G15</f>
        <v>2</v>
      </c>
      <c r="P15" s="83">
        <f t="shared" si="1"/>
        <v>8700</v>
      </c>
      <c r="Q15" s="83">
        <f t="shared" si="2"/>
        <v>17400</v>
      </c>
    </row>
    <row r="16" spans="2:17" x14ac:dyDescent="0.4">
      <c r="G16" s="80" t="s">
        <v>89</v>
      </c>
      <c r="H16" s="11">
        <v>14</v>
      </c>
      <c r="I16" s="82"/>
      <c r="K16" s="79">
        <f>IF([1]【スタッフ使用】受注管理表!D16=0,0,VLOOKUP([1]【スタッフ使用】受注管理表!D16,ピボット①!$B$3:$C$11,2,FALSE))</f>
        <v>5</v>
      </c>
      <c r="L16" s="79">
        <f>IF([1]【スタッフ使用】受注管理表!E16=0,0,VLOOKUP([1]【スタッフ使用】受注管理表!E16,ピボット①!$G$3:$H$25,2,FALSE))</f>
        <v>3</v>
      </c>
      <c r="M16" s="79">
        <f>IF([1]【スタッフ使用】受注管理表!F16=0,0,VLOOKUP([1]【スタッフ使用】受注管理表!F16,ピボット①!$E$3:$F$10,2,FALSE))</f>
        <v>2</v>
      </c>
      <c r="N16" s="79">
        <f t="shared" si="0"/>
        <v>5203</v>
      </c>
      <c r="O16" s="83">
        <f>[1]【スタッフ使用】受注管理表!G16</f>
        <v>3</v>
      </c>
      <c r="P16" s="83">
        <f t="shared" si="1"/>
        <v>7200</v>
      </c>
      <c r="Q16" s="83">
        <f t="shared" si="2"/>
        <v>21600</v>
      </c>
    </row>
    <row r="17" spans="7:17" x14ac:dyDescent="0.4">
      <c r="G17" s="80" t="s">
        <v>90</v>
      </c>
      <c r="H17" s="11">
        <v>15</v>
      </c>
      <c r="I17" s="82"/>
      <c r="K17" s="79">
        <f>IF([1]【スタッフ使用】受注管理表!D17=0,0,VLOOKUP([1]【スタッフ使用】受注管理表!D17,ピボット①!$B$3:$C$11,2,FALSE))</f>
        <v>6</v>
      </c>
      <c r="L17" s="79">
        <f>IF([1]【スタッフ使用】受注管理表!E17=0,0,VLOOKUP([1]【スタッフ使用】受注管理表!E17,ピボット①!$G$3:$H$25,2,FALSE))</f>
        <v>1</v>
      </c>
      <c r="M17" s="79">
        <f>IF([1]【スタッフ使用】受注管理表!F17=0,0,VLOOKUP([1]【スタッフ使用】受注管理表!F17,ピボット①!$E$3:$F$10,2,FALSE))</f>
        <v>1</v>
      </c>
      <c r="N17" s="79">
        <f t="shared" si="0"/>
        <v>6101</v>
      </c>
      <c r="O17" s="83">
        <f>[1]【スタッフ使用】受注管理表!G17</f>
        <v>2</v>
      </c>
      <c r="P17" s="83">
        <f t="shared" si="1"/>
        <v>7200</v>
      </c>
      <c r="Q17" s="83">
        <f t="shared" si="2"/>
        <v>14400</v>
      </c>
    </row>
    <row r="18" spans="7:17" x14ac:dyDescent="0.4">
      <c r="G18" s="80" t="s">
        <v>91</v>
      </c>
      <c r="H18" s="11">
        <v>16</v>
      </c>
      <c r="I18" s="82"/>
      <c r="K18" s="79">
        <f>IF([1]【スタッフ使用】受注管理表!D18=0,0,VLOOKUP([1]【スタッフ使用】受注管理表!D18,ピボット①!$B$3:$C$11,2,FALSE))</f>
        <v>7</v>
      </c>
      <c r="L18" s="79">
        <f>IF([1]【スタッフ使用】受注管理表!E18=0,0,VLOOKUP([1]【スタッフ使用】受注管理表!E18,ピボット①!$G$3:$H$25,2,FALSE))</f>
        <v>1</v>
      </c>
      <c r="M18" s="79">
        <f>IF([1]【スタッフ使用】受注管理表!F18=0,0,VLOOKUP([1]【スタッフ使用】受注管理表!F18,ピボット①!$E$3:$F$10,2,FALSE))</f>
        <v>1</v>
      </c>
      <c r="N18" s="79">
        <f t="shared" si="0"/>
        <v>7101</v>
      </c>
      <c r="O18" s="83">
        <f>[1]【スタッフ使用】受注管理表!G18</f>
        <v>1</v>
      </c>
      <c r="P18" s="83">
        <f t="shared" si="1"/>
        <v>8700</v>
      </c>
      <c r="Q18" s="83">
        <f t="shared" si="2"/>
        <v>8700</v>
      </c>
    </row>
    <row r="19" spans="7:17" x14ac:dyDescent="0.4">
      <c r="G19" s="79" t="s">
        <v>92</v>
      </c>
      <c r="H19" s="11">
        <v>17</v>
      </c>
      <c r="I19" s="82"/>
      <c r="K19" s="79">
        <f>IF([1]【スタッフ使用】受注管理表!D19=0,0,VLOOKUP([1]【スタッフ使用】受注管理表!D19,ピボット①!$B$3:$C$11,2,FALSE))</f>
        <v>8</v>
      </c>
      <c r="L19" s="79">
        <f>IF([1]【スタッフ使用】受注管理表!E19=0,0,VLOOKUP([1]【スタッフ使用】受注管理表!E19,ピボット①!$G$3:$H$25,2,FALSE))</f>
        <v>3</v>
      </c>
      <c r="M19" s="79">
        <f>IF([1]【スタッフ使用】受注管理表!F19=0,0,VLOOKUP([1]【スタッフ使用】受注管理表!F19,ピボット①!$E$3:$F$10,2,FALSE))</f>
        <v>2</v>
      </c>
      <c r="N19" s="79">
        <f t="shared" si="0"/>
        <v>8203</v>
      </c>
      <c r="O19" s="83">
        <f>[1]【スタッフ使用】受注管理表!G19</f>
        <v>2</v>
      </c>
      <c r="P19" s="83">
        <f t="shared" si="1"/>
        <v>8700</v>
      </c>
      <c r="Q19" s="83">
        <f t="shared" si="2"/>
        <v>17400</v>
      </c>
    </row>
    <row r="20" spans="7:17" x14ac:dyDescent="0.4">
      <c r="G20" s="79" t="s">
        <v>93</v>
      </c>
      <c r="H20" s="11">
        <v>18</v>
      </c>
      <c r="I20" s="82"/>
      <c r="K20" s="79">
        <f>IF([1]【スタッフ使用】受注管理表!D20=0,0,VLOOKUP([1]【スタッフ使用】受注管理表!D20,ピボット①!$B$3:$C$11,2,FALSE))</f>
        <v>9</v>
      </c>
      <c r="L20" s="79">
        <f>IF([1]【スタッフ使用】受注管理表!E20=0,0,VLOOKUP([1]【スタッフ使用】受注管理表!E20,ピボット①!$G$3:$H$25,2,FALSE))</f>
        <v>16</v>
      </c>
      <c r="M20" s="79">
        <f>IF([1]【スタッフ使用】受注管理表!F20=0,0,VLOOKUP([1]【スタッフ使用】受注管理表!F20,ピボット①!$E$3:$F$10,2,FALSE))</f>
        <v>1</v>
      </c>
      <c r="N20" s="79">
        <f t="shared" si="0"/>
        <v>9116</v>
      </c>
      <c r="O20" s="83">
        <f>[1]【スタッフ使用】受注管理表!G20</f>
        <v>2</v>
      </c>
      <c r="P20" s="83">
        <f t="shared" si="1"/>
        <v>8000</v>
      </c>
      <c r="Q20" s="83">
        <f t="shared" si="2"/>
        <v>16000</v>
      </c>
    </row>
    <row r="21" spans="7:17" x14ac:dyDescent="0.4">
      <c r="G21" s="79" t="s">
        <v>94</v>
      </c>
      <c r="H21" s="11">
        <v>19</v>
      </c>
      <c r="I21" s="82"/>
      <c r="K21" s="79">
        <f>IF([1]【スタッフ使用】受注管理表!D21=0,0,VLOOKUP([1]【スタッフ使用】受注管理表!D21,ピボット①!$B$3:$C$11,2,FALSE))</f>
        <v>0</v>
      </c>
      <c r="L21" s="79">
        <f>IF([1]【スタッフ使用】受注管理表!E21=0,0,VLOOKUP([1]【スタッフ使用】受注管理表!E21,ピボット①!$G$3:$H$25,2,FALSE))</f>
        <v>0</v>
      </c>
      <c r="M21" s="79">
        <f>IF([1]【スタッフ使用】受注管理表!F21=0,0,VLOOKUP([1]【スタッフ使用】受注管理表!F21,ピボット①!$E$3:$F$10,2,FALSE))</f>
        <v>0</v>
      </c>
      <c r="N21" s="79">
        <f t="shared" si="0"/>
        <v>0</v>
      </c>
      <c r="O21" s="83">
        <f>[1]【スタッフ使用】受注管理表!G21</f>
        <v>0</v>
      </c>
      <c r="P21" s="83" t="e">
        <f t="shared" si="1"/>
        <v>#N/A</v>
      </c>
      <c r="Q21" s="83" t="e">
        <f t="shared" si="2"/>
        <v>#N/A</v>
      </c>
    </row>
    <row r="22" spans="7:17" x14ac:dyDescent="0.4">
      <c r="G22" s="79" t="s">
        <v>95</v>
      </c>
      <c r="H22" s="11">
        <v>20</v>
      </c>
      <c r="I22" s="82"/>
      <c r="K22" s="79">
        <f>IF([1]【スタッフ使用】受注管理表!D22=0,0,VLOOKUP([1]【スタッフ使用】受注管理表!D22,ピボット①!$B$3:$C$11,2,FALSE))</f>
        <v>0</v>
      </c>
      <c r="L22" s="79">
        <f>IF([1]【スタッフ使用】受注管理表!E22=0,0,VLOOKUP([1]【スタッフ使用】受注管理表!E22,ピボット①!$G$3:$H$25,2,FALSE))</f>
        <v>0</v>
      </c>
      <c r="M22" s="79">
        <f>IF([1]【スタッフ使用】受注管理表!F22=0,0,VLOOKUP([1]【スタッフ使用】受注管理表!F22,ピボット①!$E$3:$F$10,2,FALSE))</f>
        <v>0</v>
      </c>
      <c r="N22" s="79">
        <f t="shared" si="0"/>
        <v>0</v>
      </c>
      <c r="O22" s="83">
        <f>[1]【スタッフ使用】受注管理表!G22</f>
        <v>0</v>
      </c>
      <c r="P22" s="83" t="e">
        <f t="shared" si="1"/>
        <v>#N/A</v>
      </c>
      <c r="Q22" s="83" t="e">
        <f t="shared" si="2"/>
        <v>#N/A</v>
      </c>
    </row>
    <row r="23" spans="7:17" x14ac:dyDescent="0.4">
      <c r="G23" s="79" t="s">
        <v>96</v>
      </c>
      <c r="H23" s="11">
        <v>21</v>
      </c>
      <c r="I23" s="82"/>
      <c r="K23" s="79">
        <f>IF([1]【スタッフ使用】受注管理表!D23=0,0,VLOOKUP([1]【スタッフ使用】受注管理表!D23,ピボット①!$B$3:$C$11,2,FALSE))</f>
        <v>0</v>
      </c>
      <c r="L23" s="79">
        <f>IF([1]【スタッフ使用】受注管理表!E23=0,0,VLOOKUP([1]【スタッフ使用】受注管理表!E23,ピボット①!$G$3:$H$25,2,FALSE))</f>
        <v>0</v>
      </c>
      <c r="M23" s="79">
        <f>IF([1]【スタッフ使用】受注管理表!F23=0,0,VLOOKUP([1]【スタッフ使用】受注管理表!F23,ピボット①!$E$3:$F$10,2,FALSE))</f>
        <v>0</v>
      </c>
      <c r="N23" s="79">
        <f t="shared" si="0"/>
        <v>0</v>
      </c>
      <c r="O23" s="83">
        <f>[1]【スタッフ使用】受注管理表!G23</f>
        <v>0</v>
      </c>
      <c r="P23" s="83" t="e">
        <f t="shared" si="1"/>
        <v>#N/A</v>
      </c>
      <c r="Q23" s="83" t="e">
        <f t="shared" si="2"/>
        <v>#N/A</v>
      </c>
    </row>
    <row r="24" spans="7:17" x14ac:dyDescent="0.4">
      <c r="G24" s="79" t="s">
        <v>97</v>
      </c>
      <c r="H24" s="11">
        <v>22</v>
      </c>
      <c r="I24" s="82"/>
      <c r="K24" s="79">
        <f>IF([1]【スタッフ使用】受注管理表!D24=0,0,VLOOKUP([1]【スタッフ使用】受注管理表!D24,ピボット①!$B$3:$C$11,2,FALSE))</f>
        <v>0</v>
      </c>
      <c r="L24" s="79">
        <f>IF([1]【スタッフ使用】受注管理表!E24=0,0,VLOOKUP([1]【スタッフ使用】受注管理表!E24,ピボット①!$G$3:$H$25,2,FALSE))</f>
        <v>0</v>
      </c>
      <c r="M24" s="79">
        <f>IF([1]【スタッフ使用】受注管理表!F24=0,0,VLOOKUP([1]【スタッフ使用】受注管理表!F24,ピボット①!$E$3:$F$10,2,FALSE))</f>
        <v>0</v>
      </c>
      <c r="N24" s="79">
        <f t="shared" si="0"/>
        <v>0</v>
      </c>
      <c r="O24" s="83">
        <f>[1]【スタッフ使用】受注管理表!G24</f>
        <v>0</v>
      </c>
      <c r="P24" s="83" t="e">
        <f t="shared" si="1"/>
        <v>#N/A</v>
      </c>
      <c r="Q24" s="83" t="e">
        <f t="shared" si="2"/>
        <v>#N/A</v>
      </c>
    </row>
    <row r="25" spans="7:17" x14ac:dyDescent="0.4">
      <c r="G25" s="79" t="s">
        <v>98</v>
      </c>
      <c r="H25" s="11">
        <v>23</v>
      </c>
      <c r="I25" s="82"/>
      <c r="K25" s="79">
        <f>IF([1]【スタッフ使用】受注管理表!D25=0,0,VLOOKUP([1]【スタッフ使用】受注管理表!D25,ピボット①!$B$3:$C$11,2,FALSE))</f>
        <v>0</v>
      </c>
      <c r="L25" s="79">
        <f>IF([1]【スタッフ使用】受注管理表!E25=0,0,VLOOKUP([1]【スタッフ使用】受注管理表!E25,ピボット①!$G$3:$H$25,2,FALSE))</f>
        <v>0</v>
      </c>
      <c r="M25" s="79">
        <f>IF([1]【スタッフ使用】受注管理表!F25=0,0,VLOOKUP([1]【スタッフ使用】受注管理表!F25,ピボット①!$E$3:$F$10,2,FALSE))</f>
        <v>0</v>
      </c>
      <c r="N25" s="79">
        <f t="shared" si="0"/>
        <v>0</v>
      </c>
      <c r="O25" s="83">
        <f>[1]【スタッフ使用】受注管理表!G25</f>
        <v>0</v>
      </c>
      <c r="P25" s="83" t="e">
        <f t="shared" si="1"/>
        <v>#N/A</v>
      </c>
      <c r="Q25" s="83" t="e">
        <f t="shared" si="2"/>
        <v>#N/A</v>
      </c>
    </row>
    <row r="26" spans="7:17" x14ac:dyDescent="0.4">
      <c r="K26" s="79">
        <f>IF([1]【スタッフ使用】受注管理表!D26=0,0,VLOOKUP([1]【スタッフ使用】受注管理表!D26,ピボット①!$B$3:$C$11,2,FALSE))</f>
        <v>0</v>
      </c>
      <c r="L26" s="79">
        <f>IF([1]【スタッフ使用】受注管理表!E26=0,0,VLOOKUP([1]【スタッフ使用】受注管理表!E26,ピボット①!$G$3:$H$25,2,FALSE))</f>
        <v>0</v>
      </c>
      <c r="M26" s="79">
        <f>IF([1]【スタッフ使用】受注管理表!F26=0,0,VLOOKUP([1]【スタッフ使用】受注管理表!F26,ピボット①!$E$3:$F$10,2,FALSE))</f>
        <v>0</v>
      </c>
      <c r="N26" s="79">
        <f t="shared" si="0"/>
        <v>0</v>
      </c>
      <c r="O26" s="83">
        <f>[1]【スタッフ使用】受注管理表!G26</f>
        <v>0</v>
      </c>
      <c r="P26" s="83" t="e">
        <f t="shared" si="1"/>
        <v>#N/A</v>
      </c>
      <c r="Q26" s="83" t="e">
        <f t="shared" si="2"/>
        <v>#N/A</v>
      </c>
    </row>
    <row r="27" spans="7:17" x14ac:dyDescent="0.4">
      <c r="K27" s="79">
        <f>IF([1]【スタッフ使用】受注管理表!D27=0,0,VLOOKUP([1]【スタッフ使用】受注管理表!D27,ピボット①!$B$3:$C$11,2,FALSE))</f>
        <v>0</v>
      </c>
      <c r="L27" s="79">
        <f>IF([1]【スタッフ使用】受注管理表!E27=0,0,VLOOKUP([1]【スタッフ使用】受注管理表!E27,ピボット①!$G$3:$H$25,2,FALSE))</f>
        <v>0</v>
      </c>
      <c r="M27" s="79">
        <f>IF([1]【スタッフ使用】受注管理表!F27=0,0,VLOOKUP([1]【スタッフ使用】受注管理表!F27,ピボット①!$E$3:$F$10,2,FALSE))</f>
        <v>0</v>
      </c>
      <c r="N27" s="79">
        <f t="shared" si="0"/>
        <v>0</v>
      </c>
      <c r="O27" s="83">
        <f>[1]【スタッフ使用】受注管理表!G27</f>
        <v>0</v>
      </c>
      <c r="P27" s="83" t="e">
        <f t="shared" si="1"/>
        <v>#N/A</v>
      </c>
      <c r="Q27" s="83" t="e">
        <f t="shared" si="2"/>
        <v>#N/A</v>
      </c>
    </row>
    <row r="28" spans="7:17" x14ac:dyDescent="0.4">
      <c r="K28" s="79">
        <f>IF([1]【スタッフ使用】受注管理表!D28=0,0,VLOOKUP([1]【スタッフ使用】受注管理表!D28,ピボット①!$B$3:$C$11,2,FALSE))</f>
        <v>0</v>
      </c>
      <c r="L28" s="79">
        <f>IF([1]【スタッフ使用】受注管理表!E28=0,0,VLOOKUP([1]【スタッフ使用】受注管理表!E28,ピボット①!$G$3:$H$25,2,FALSE))</f>
        <v>0</v>
      </c>
      <c r="M28" s="79">
        <f>IF([1]【スタッフ使用】受注管理表!F28=0,0,VLOOKUP([1]【スタッフ使用】受注管理表!F28,ピボット①!$E$3:$F$10,2,FALSE))</f>
        <v>0</v>
      </c>
      <c r="N28" s="79">
        <f t="shared" si="0"/>
        <v>0</v>
      </c>
      <c r="O28" s="83">
        <f>[1]【スタッフ使用】受注管理表!G28</f>
        <v>0</v>
      </c>
      <c r="P28" s="83" t="e">
        <f t="shared" si="1"/>
        <v>#N/A</v>
      </c>
      <c r="Q28" s="83" t="e">
        <f t="shared" si="2"/>
        <v>#N/A</v>
      </c>
    </row>
    <row r="29" spans="7:17" x14ac:dyDescent="0.4">
      <c r="K29" s="79">
        <f>IF([1]【スタッフ使用】受注管理表!D29=0,0,VLOOKUP([1]【スタッフ使用】受注管理表!D29,ピボット①!$B$3:$C$11,2,FALSE))</f>
        <v>0</v>
      </c>
      <c r="L29" s="79">
        <f>IF([1]【スタッフ使用】受注管理表!E29=0,0,VLOOKUP([1]【スタッフ使用】受注管理表!E29,ピボット①!$G$3:$H$25,2,FALSE))</f>
        <v>0</v>
      </c>
      <c r="M29" s="79">
        <f>IF([1]【スタッフ使用】受注管理表!F29=0,0,VLOOKUP([1]【スタッフ使用】受注管理表!F29,ピボット①!$E$3:$F$10,2,FALSE))</f>
        <v>0</v>
      </c>
      <c r="N29" s="79">
        <f t="shared" si="0"/>
        <v>0</v>
      </c>
      <c r="O29" s="83">
        <f>[1]【スタッフ使用】受注管理表!G29</f>
        <v>0</v>
      </c>
      <c r="P29" s="83" t="e">
        <f t="shared" si="1"/>
        <v>#N/A</v>
      </c>
      <c r="Q29" s="83" t="e">
        <f t="shared" si="2"/>
        <v>#N/A</v>
      </c>
    </row>
    <row r="30" spans="7:17" x14ac:dyDescent="0.4">
      <c r="K30" s="79">
        <f>IF([1]【スタッフ使用】受注管理表!D30=0,0,VLOOKUP([1]【スタッフ使用】受注管理表!D30,ピボット①!$B$3:$C$11,2,FALSE))</f>
        <v>0</v>
      </c>
      <c r="L30" s="79">
        <f>IF([1]【スタッフ使用】受注管理表!E30=0,0,VLOOKUP([1]【スタッフ使用】受注管理表!E30,ピボット①!$G$3:$H$25,2,FALSE))</f>
        <v>0</v>
      </c>
      <c r="M30" s="79">
        <f>IF([1]【スタッフ使用】受注管理表!F30=0,0,VLOOKUP([1]【スタッフ使用】受注管理表!F30,ピボット①!$E$3:$F$10,2,FALSE))</f>
        <v>0</v>
      </c>
      <c r="N30" s="79">
        <f t="shared" si="0"/>
        <v>0</v>
      </c>
      <c r="O30" s="83">
        <f>[1]【スタッフ使用】受注管理表!G30</f>
        <v>0</v>
      </c>
      <c r="P30" s="83" t="e">
        <f t="shared" si="1"/>
        <v>#N/A</v>
      </c>
      <c r="Q30" s="83" t="e">
        <f t="shared" si="2"/>
        <v>#N/A</v>
      </c>
    </row>
    <row r="31" spans="7:17" x14ac:dyDescent="0.4">
      <c r="K31" s="79">
        <f>IF([1]【スタッフ使用】受注管理表!D31=0,0,VLOOKUP([1]【スタッフ使用】受注管理表!D31,ピボット①!$B$3:$C$11,2,FALSE))</f>
        <v>0</v>
      </c>
      <c r="L31" s="79">
        <f>IF([1]【スタッフ使用】受注管理表!E31=0,0,VLOOKUP([1]【スタッフ使用】受注管理表!E31,ピボット①!$G$3:$H$25,2,FALSE))</f>
        <v>0</v>
      </c>
      <c r="M31" s="79">
        <f>IF([1]【スタッフ使用】受注管理表!F31=0,0,VLOOKUP([1]【スタッフ使用】受注管理表!F31,ピボット①!$E$3:$F$10,2,FALSE))</f>
        <v>0</v>
      </c>
      <c r="N31" s="79">
        <f t="shared" si="0"/>
        <v>0</v>
      </c>
      <c r="O31" s="83">
        <f>[1]【スタッフ使用】受注管理表!G31</f>
        <v>0</v>
      </c>
      <c r="P31" s="83" t="e">
        <f t="shared" si="1"/>
        <v>#N/A</v>
      </c>
      <c r="Q31" s="83" t="e">
        <f t="shared" si="2"/>
        <v>#N/A</v>
      </c>
    </row>
    <row r="32" spans="7:17" x14ac:dyDescent="0.4">
      <c r="K32" s="79">
        <f>IF([1]【スタッフ使用】受注管理表!D32=0,0,VLOOKUP([1]【スタッフ使用】受注管理表!D32,ピボット①!$B$3:$C$11,2,FALSE))</f>
        <v>0</v>
      </c>
      <c r="L32" s="79">
        <f>IF([1]【スタッフ使用】受注管理表!E32=0,0,VLOOKUP([1]【スタッフ使用】受注管理表!E32,ピボット①!$G$3:$H$25,2,FALSE))</f>
        <v>0</v>
      </c>
      <c r="M32" s="79">
        <f>IF([1]【スタッフ使用】受注管理表!F32=0,0,VLOOKUP([1]【スタッフ使用】受注管理表!F32,ピボット①!$E$3:$F$10,2,FALSE))</f>
        <v>0</v>
      </c>
      <c r="N32" s="79">
        <f t="shared" si="0"/>
        <v>0</v>
      </c>
      <c r="O32" s="83">
        <f>[1]【スタッフ使用】受注管理表!G32</f>
        <v>0</v>
      </c>
      <c r="P32" s="83" t="e">
        <f t="shared" si="1"/>
        <v>#N/A</v>
      </c>
      <c r="Q32" s="83" t="e">
        <f t="shared" si="2"/>
        <v>#N/A</v>
      </c>
    </row>
    <row r="33" spans="11:17" x14ac:dyDescent="0.4">
      <c r="K33" s="79">
        <f>IF([1]【スタッフ使用】受注管理表!D33=0,0,VLOOKUP([1]【スタッフ使用】受注管理表!D33,ピボット①!$B$3:$C$11,2,FALSE))</f>
        <v>0</v>
      </c>
      <c r="L33" s="79">
        <f>IF([1]【スタッフ使用】受注管理表!E33=0,0,VLOOKUP([1]【スタッフ使用】受注管理表!E33,ピボット①!$G$3:$H$25,2,FALSE))</f>
        <v>0</v>
      </c>
      <c r="M33" s="79">
        <f>IF([1]【スタッフ使用】受注管理表!F33=0,0,VLOOKUP([1]【スタッフ使用】受注管理表!F33,ピボット①!$E$3:$F$10,2,FALSE))</f>
        <v>0</v>
      </c>
      <c r="N33" s="79">
        <f t="shared" si="0"/>
        <v>0</v>
      </c>
      <c r="O33" s="83">
        <f>[1]【スタッフ使用】受注管理表!G33</f>
        <v>0</v>
      </c>
      <c r="P33" s="83" t="e">
        <f t="shared" si="1"/>
        <v>#N/A</v>
      </c>
      <c r="Q33" s="83" t="e">
        <f t="shared" si="2"/>
        <v>#N/A</v>
      </c>
    </row>
    <row r="34" spans="11:17" x14ac:dyDescent="0.4">
      <c r="K34" s="79">
        <f>IF([1]【スタッフ使用】受注管理表!D34=0,0,VLOOKUP([1]【スタッフ使用】受注管理表!D34,ピボット①!$B$3:$C$11,2,FALSE))</f>
        <v>0</v>
      </c>
      <c r="L34" s="79">
        <f>IF([1]【スタッフ使用】受注管理表!E34=0,0,VLOOKUP([1]【スタッフ使用】受注管理表!E34,ピボット①!$G$3:$H$25,2,FALSE))</f>
        <v>0</v>
      </c>
      <c r="M34" s="79">
        <f>IF([1]【スタッフ使用】受注管理表!F34=0,0,VLOOKUP([1]【スタッフ使用】受注管理表!F34,ピボット①!$E$3:$F$10,2,FALSE))</f>
        <v>0</v>
      </c>
      <c r="N34" s="79">
        <f t="shared" si="0"/>
        <v>0</v>
      </c>
      <c r="O34" s="83">
        <f>[1]【スタッフ使用】受注管理表!G34</f>
        <v>0</v>
      </c>
      <c r="P34" s="83" t="e">
        <f t="shared" si="1"/>
        <v>#N/A</v>
      </c>
      <c r="Q34" s="83" t="e">
        <f t="shared" si="2"/>
        <v>#N/A</v>
      </c>
    </row>
    <row r="35" spans="11:17" x14ac:dyDescent="0.4">
      <c r="K35" s="79">
        <f>IF([1]【スタッフ使用】受注管理表!D35=0,0,VLOOKUP([1]【スタッフ使用】受注管理表!D35,ピボット①!$B$3:$C$11,2,FALSE))</f>
        <v>0</v>
      </c>
      <c r="L35" s="79">
        <f>IF([1]【スタッフ使用】受注管理表!E35=0,0,VLOOKUP([1]【スタッフ使用】受注管理表!E35,ピボット①!$G$3:$H$25,2,FALSE))</f>
        <v>0</v>
      </c>
      <c r="M35" s="79">
        <f>IF([1]【スタッフ使用】受注管理表!F35=0,0,VLOOKUP([1]【スタッフ使用】受注管理表!F35,ピボット①!$E$3:$F$10,2,FALSE))</f>
        <v>0</v>
      </c>
      <c r="N35" s="79">
        <f t="shared" si="0"/>
        <v>0</v>
      </c>
      <c r="O35" s="83">
        <f>[1]【スタッフ使用】受注管理表!G35</f>
        <v>0</v>
      </c>
      <c r="P35" s="83" t="e">
        <f t="shared" si="1"/>
        <v>#N/A</v>
      </c>
      <c r="Q35" s="83" t="e">
        <f t="shared" si="2"/>
        <v>#N/A</v>
      </c>
    </row>
    <row r="36" spans="11:17" x14ac:dyDescent="0.4">
      <c r="K36" s="79">
        <f>IF([1]【スタッフ使用】受注管理表!D36=0,0,VLOOKUP([1]【スタッフ使用】受注管理表!D36,ピボット①!$B$3:$C$11,2,FALSE))</f>
        <v>0</v>
      </c>
      <c r="L36" s="79">
        <f>IF([1]【スタッフ使用】受注管理表!E36=0,0,VLOOKUP([1]【スタッフ使用】受注管理表!E36,ピボット①!$G$3:$H$25,2,FALSE))</f>
        <v>0</v>
      </c>
      <c r="M36" s="79">
        <f>IF([1]【スタッフ使用】受注管理表!F36=0,0,VLOOKUP([1]【スタッフ使用】受注管理表!F36,ピボット①!$E$3:$F$10,2,FALSE))</f>
        <v>0</v>
      </c>
      <c r="N36" s="79">
        <f t="shared" si="0"/>
        <v>0</v>
      </c>
      <c r="O36" s="83">
        <f>[1]【スタッフ使用】受注管理表!G36</f>
        <v>0</v>
      </c>
      <c r="P36" s="83" t="e">
        <f t="shared" si="1"/>
        <v>#N/A</v>
      </c>
      <c r="Q36" s="83" t="e">
        <f t="shared" si="2"/>
        <v>#N/A</v>
      </c>
    </row>
    <row r="37" spans="11:17" x14ac:dyDescent="0.4">
      <c r="K37" s="79">
        <f>IF([1]【スタッフ使用】受注管理表!D37=0,0,VLOOKUP([1]【スタッフ使用】受注管理表!D37,ピボット①!$B$3:$C$11,2,FALSE))</f>
        <v>0</v>
      </c>
      <c r="L37" s="79">
        <f>IF([1]【スタッフ使用】受注管理表!E37=0,0,VLOOKUP([1]【スタッフ使用】受注管理表!E37,ピボット①!$G$3:$H$25,2,FALSE))</f>
        <v>0</v>
      </c>
      <c r="M37" s="79">
        <f>IF([1]【スタッフ使用】受注管理表!F37=0,0,VLOOKUP([1]【スタッフ使用】受注管理表!F37,ピボット①!$E$3:$F$10,2,FALSE))</f>
        <v>0</v>
      </c>
      <c r="N37" s="79">
        <f t="shared" si="0"/>
        <v>0</v>
      </c>
      <c r="O37" s="83">
        <f>[1]【スタッフ使用】受注管理表!G37</f>
        <v>0</v>
      </c>
      <c r="P37" s="83" t="e">
        <f t="shared" si="1"/>
        <v>#N/A</v>
      </c>
      <c r="Q37" s="83" t="e">
        <f t="shared" si="2"/>
        <v>#N/A</v>
      </c>
    </row>
    <row r="38" spans="11:17" x14ac:dyDescent="0.4">
      <c r="K38" s="79">
        <f>IF([1]【スタッフ使用】受注管理表!D38=0,0,VLOOKUP([1]【スタッフ使用】受注管理表!D38,ピボット①!$B$3:$C$11,2,FALSE))</f>
        <v>0</v>
      </c>
      <c r="L38" s="79">
        <f>IF([1]【スタッフ使用】受注管理表!E38=0,0,VLOOKUP([1]【スタッフ使用】受注管理表!E38,ピボット①!$G$3:$H$25,2,FALSE))</f>
        <v>0</v>
      </c>
      <c r="M38" s="79">
        <f>IF([1]【スタッフ使用】受注管理表!F38=0,0,VLOOKUP([1]【スタッフ使用】受注管理表!F38,ピボット①!$E$3:$F$10,2,FALSE))</f>
        <v>0</v>
      </c>
      <c r="N38" s="79">
        <f t="shared" si="0"/>
        <v>0</v>
      </c>
      <c r="O38" s="83">
        <f>[1]【スタッフ使用】受注管理表!G38</f>
        <v>0</v>
      </c>
      <c r="P38" s="83" t="e">
        <f t="shared" si="1"/>
        <v>#N/A</v>
      </c>
      <c r="Q38" s="83" t="e">
        <f t="shared" si="2"/>
        <v>#N/A</v>
      </c>
    </row>
    <row r="39" spans="11:17" x14ac:dyDescent="0.4">
      <c r="K39" s="79">
        <f>IF([1]【スタッフ使用】受注管理表!D39=0,0,VLOOKUP([1]【スタッフ使用】受注管理表!D39,ピボット①!$B$3:$C$11,2,FALSE))</f>
        <v>0</v>
      </c>
      <c r="L39" s="79">
        <f>IF([1]【スタッフ使用】受注管理表!E39=0,0,VLOOKUP([1]【スタッフ使用】受注管理表!E39,ピボット①!$G$3:$H$25,2,FALSE))</f>
        <v>0</v>
      </c>
      <c r="M39" s="79">
        <f>IF([1]【スタッフ使用】受注管理表!F39=0,0,VLOOKUP([1]【スタッフ使用】受注管理表!F39,ピボット①!$E$3:$F$10,2,FALSE))</f>
        <v>0</v>
      </c>
      <c r="N39" s="79">
        <f t="shared" si="0"/>
        <v>0</v>
      </c>
      <c r="O39" s="83">
        <f>[1]【スタッフ使用】受注管理表!G39</f>
        <v>0</v>
      </c>
      <c r="P39" s="83" t="e">
        <f t="shared" si="1"/>
        <v>#N/A</v>
      </c>
      <c r="Q39" s="83" t="e">
        <f t="shared" si="2"/>
        <v>#N/A</v>
      </c>
    </row>
    <row r="40" spans="11:17" x14ac:dyDescent="0.4">
      <c r="K40" s="79">
        <f>IF([1]【スタッフ使用】受注管理表!D40=0,0,VLOOKUP([1]【スタッフ使用】受注管理表!D40,ピボット①!$B$3:$C$11,2,FALSE))</f>
        <v>0</v>
      </c>
      <c r="L40" s="79">
        <f>IF([1]【スタッフ使用】受注管理表!E40=0,0,VLOOKUP([1]【スタッフ使用】受注管理表!E40,ピボット①!$G$3:$H$25,2,FALSE))</f>
        <v>0</v>
      </c>
      <c r="M40" s="79">
        <f>IF([1]【スタッフ使用】受注管理表!F40=0,0,VLOOKUP([1]【スタッフ使用】受注管理表!F40,ピボット①!$E$3:$F$10,2,FALSE))</f>
        <v>0</v>
      </c>
      <c r="N40" s="79">
        <f t="shared" si="0"/>
        <v>0</v>
      </c>
      <c r="O40" s="83">
        <f>[1]【スタッフ使用】受注管理表!G40</f>
        <v>0</v>
      </c>
      <c r="P40" s="83" t="e">
        <f t="shared" si="1"/>
        <v>#N/A</v>
      </c>
      <c r="Q40" s="83" t="e">
        <f t="shared" si="2"/>
        <v>#N/A</v>
      </c>
    </row>
    <row r="41" spans="11:17" x14ac:dyDescent="0.4">
      <c r="K41" s="79">
        <f>IF([1]【スタッフ使用】受注管理表!D41=0,0,VLOOKUP([1]【スタッフ使用】受注管理表!D41,ピボット①!$B$3:$C$11,2,FALSE))</f>
        <v>0</v>
      </c>
      <c r="L41" s="79">
        <f>IF([1]【スタッフ使用】受注管理表!E41=0,0,VLOOKUP([1]【スタッフ使用】受注管理表!E41,ピボット①!$G$3:$H$25,2,FALSE))</f>
        <v>0</v>
      </c>
      <c r="M41" s="79">
        <f>IF([1]【スタッフ使用】受注管理表!F41=0,0,VLOOKUP([1]【スタッフ使用】受注管理表!F41,ピボット①!$E$3:$F$10,2,FALSE))</f>
        <v>0</v>
      </c>
      <c r="N41" s="79">
        <f t="shared" si="0"/>
        <v>0</v>
      </c>
      <c r="O41" s="83">
        <f>[1]【スタッフ使用】受注管理表!G41</f>
        <v>0</v>
      </c>
      <c r="P41" s="83" t="e">
        <f t="shared" si="1"/>
        <v>#N/A</v>
      </c>
      <c r="Q41" s="83" t="e">
        <f t="shared" si="2"/>
        <v>#N/A</v>
      </c>
    </row>
    <row r="42" spans="11:17" x14ac:dyDescent="0.4">
      <c r="K42" s="79">
        <f>IF([1]【スタッフ使用】受注管理表!D42=0,0,VLOOKUP([1]【スタッフ使用】受注管理表!D42,ピボット①!$B$3:$C$11,2,FALSE))</f>
        <v>0</v>
      </c>
      <c r="L42" s="79">
        <f>IF([1]【スタッフ使用】受注管理表!E42=0,0,VLOOKUP([1]【スタッフ使用】受注管理表!E42,ピボット①!$G$3:$H$25,2,FALSE))</f>
        <v>0</v>
      </c>
      <c r="M42" s="79">
        <f>IF([1]【スタッフ使用】受注管理表!F42=0,0,VLOOKUP([1]【スタッフ使用】受注管理表!F42,ピボット①!$E$3:$F$10,2,FALSE))</f>
        <v>0</v>
      </c>
      <c r="N42" s="79">
        <f t="shared" si="0"/>
        <v>0</v>
      </c>
      <c r="O42" s="83">
        <f>[1]【スタッフ使用】受注管理表!G42</f>
        <v>0</v>
      </c>
      <c r="P42" s="83" t="e">
        <f t="shared" si="1"/>
        <v>#N/A</v>
      </c>
      <c r="Q42" s="83" t="e">
        <f t="shared" si="2"/>
        <v>#N/A</v>
      </c>
    </row>
    <row r="43" spans="11:17" x14ac:dyDescent="0.4">
      <c r="K43" s="79">
        <f>IF([1]【スタッフ使用】受注管理表!D43=0,0,VLOOKUP([1]【スタッフ使用】受注管理表!D43,ピボット①!$B$3:$C$11,2,FALSE))</f>
        <v>0</v>
      </c>
      <c r="L43" s="79">
        <f>IF([1]【スタッフ使用】受注管理表!E43=0,0,VLOOKUP([1]【スタッフ使用】受注管理表!E43,ピボット①!$G$3:$H$25,2,FALSE))</f>
        <v>0</v>
      </c>
      <c r="M43" s="79">
        <f>IF([1]【スタッフ使用】受注管理表!F43=0,0,VLOOKUP([1]【スタッフ使用】受注管理表!F43,ピボット①!$E$3:$F$10,2,FALSE))</f>
        <v>0</v>
      </c>
      <c r="N43" s="79">
        <f t="shared" si="0"/>
        <v>0</v>
      </c>
      <c r="O43" s="83">
        <f>[1]【スタッフ使用】受注管理表!G43</f>
        <v>0</v>
      </c>
      <c r="P43" s="83" t="e">
        <f t="shared" si="1"/>
        <v>#N/A</v>
      </c>
      <c r="Q43" s="83" t="e">
        <f t="shared" si="2"/>
        <v>#N/A</v>
      </c>
    </row>
    <row r="44" spans="11:17" x14ac:dyDescent="0.4">
      <c r="K44" s="79">
        <f>IF([1]【スタッフ使用】受注管理表!D44=0,0,VLOOKUP([1]【スタッフ使用】受注管理表!D44,ピボット①!$B$3:$C$11,2,FALSE))</f>
        <v>0</v>
      </c>
      <c r="L44" s="79">
        <f>IF([1]【スタッフ使用】受注管理表!E44=0,0,VLOOKUP([1]【スタッフ使用】受注管理表!E44,ピボット①!$G$3:$H$25,2,FALSE))</f>
        <v>0</v>
      </c>
      <c r="M44" s="79">
        <f>IF([1]【スタッフ使用】受注管理表!F44=0,0,VLOOKUP([1]【スタッフ使用】受注管理表!F44,ピボット①!$E$3:$F$10,2,FALSE))</f>
        <v>0</v>
      </c>
      <c r="N44" s="79">
        <f t="shared" si="0"/>
        <v>0</v>
      </c>
      <c r="O44" s="83">
        <f>[1]【スタッフ使用】受注管理表!G44</f>
        <v>0</v>
      </c>
      <c r="P44" s="83" t="e">
        <f t="shared" si="1"/>
        <v>#N/A</v>
      </c>
      <c r="Q44" s="83" t="e">
        <f t="shared" si="2"/>
        <v>#N/A</v>
      </c>
    </row>
    <row r="45" spans="11:17" x14ac:dyDescent="0.4">
      <c r="K45" s="79">
        <f>IF([1]【スタッフ使用】受注管理表!D45=0,0,VLOOKUP([1]【スタッフ使用】受注管理表!D45,ピボット①!$B$3:$C$11,2,FALSE))</f>
        <v>0</v>
      </c>
      <c r="L45" s="79">
        <f>IF([1]【スタッフ使用】受注管理表!E45=0,0,VLOOKUP([1]【スタッフ使用】受注管理表!E45,ピボット①!$G$3:$H$25,2,FALSE))</f>
        <v>0</v>
      </c>
      <c r="M45" s="79">
        <f>IF([1]【スタッフ使用】受注管理表!F45=0,0,VLOOKUP([1]【スタッフ使用】受注管理表!F45,ピボット①!$E$3:$F$10,2,FALSE))</f>
        <v>0</v>
      </c>
      <c r="N45" s="79">
        <f t="shared" si="0"/>
        <v>0</v>
      </c>
      <c r="O45" s="83">
        <f>[1]【スタッフ使用】受注管理表!G45</f>
        <v>0</v>
      </c>
      <c r="P45" s="83" t="e">
        <f t="shared" si="1"/>
        <v>#N/A</v>
      </c>
      <c r="Q45" s="83" t="e">
        <f t="shared" si="2"/>
        <v>#N/A</v>
      </c>
    </row>
    <row r="46" spans="11:17" x14ac:dyDescent="0.4">
      <c r="K46" s="79">
        <f>IF([1]【スタッフ使用】受注管理表!D46=0,0,VLOOKUP([1]【スタッフ使用】受注管理表!D46,ピボット①!$B$3:$C$11,2,FALSE))</f>
        <v>0</v>
      </c>
      <c r="L46" s="79">
        <f>IF([1]【スタッフ使用】受注管理表!E46=0,0,VLOOKUP([1]【スタッフ使用】受注管理表!E46,ピボット①!$G$3:$H$25,2,FALSE))</f>
        <v>0</v>
      </c>
      <c r="M46" s="79">
        <f>IF([1]【スタッフ使用】受注管理表!F46=0,0,VLOOKUP([1]【スタッフ使用】受注管理表!F46,ピボット①!$E$3:$F$10,2,FALSE))</f>
        <v>0</v>
      </c>
      <c r="N46" s="79">
        <f t="shared" si="0"/>
        <v>0</v>
      </c>
      <c r="O46" s="83">
        <f>[1]【スタッフ使用】受注管理表!G46</f>
        <v>0</v>
      </c>
      <c r="P46" s="83" t="e">
        <f t="shared" si="1"/>
        <v>#N/A</v>
      </c>
      <c r="Q46" s="83" t="e">
        <f t="shared" si="2"/>
        <v>#N/A</v>
      </c>
    </row>
    <row r="47" spans="11:17" x14ac:dyDescent="0.4">
      <c r="K47" s="79">
        <f>IF([1]【スタッフ使用】受注管理表!D47=0,0,VLOOKUP([1]【スタッフ使用】受注管理表!D47,ピボット①!$B$3:$C$11,2,FALSE))</f>
        <v>0</v>
      </c>
      <c r="L47" s="79">
        <f>IF([1]【スタッフ使用】受注管理表!E47=0,0,VLOOKUP([1]【スタッフ使用】受注管理表!E47,ピボット①!$G$3:$H$25,2,FALSE))</f>
        <v>0</v>
      </c>
      <c r="M47" s="79">
        <f>IF([1]【スタッフ使用】受注管理表!F47=0,0,VLOOKUP([1]【スタッフ使用】受注管理表!F47,ピボット①!$E$3:$F$10,2,FALSE))</f>
        <v>0</v>
      </c>
      <c r="N47" s="79">
        <f t="shared" si="0"/>
        <v>0</v>
      </c>
      <c r="O47" s="83">
        <f>[1]【スタッフ使用】受注管理表!G47</f>
        <v>0</v>
      </c>
      <c r="P47" s="83" t="e">
        <f t="shared" si="1"/>
        <v>#N/A</v>
      </c>
      <c r="Q47" s="83" t="e">
        <f t="shared" si="2"/>
        <v>#N/A</v>
      </c>
    </row>
    <row r="48" spans="11:17" x14ac:dyDescent="0.4">
      <c r="K48" s="79">
        <f>IF([1]【スタッフ使用】受注管理表!D48=0,0,VLOOKUP([1]【スタッフ使用】受注管理表!D48,ピボット①!$B$3:$C$11,2,FALSE))</f>
        <v>0</v>
      </c>
      <c r="L48" s="79">
        <f>IF([1]【スタッフ使用】受注管理表!E48=0,0,VLOOKUP([1]【スタッフ使用】受注管理表!E48,ピボット①!$G$3:$H$25,2,FALSE))</f>
        <v>0</v>
      </c>
      <c r="M48" s="79">
        <f>IF([1]【スタッフ使用】受注管理表!F48=0,0,VLOOKUP([1]【スタッフ使用】受注管理表!F48,ピボット①!$E$3:$F$10,2,FALSE))</f>
        <v>0</v>
      </c>
      <c r="N48" s="79">
        <f t="shared" si="0"/>
        <v>0</v>
      </c>
      <c r="O48" s="83">
        <f>[1]【スタッフ使用】受注管理表!G48</f>
        <v>0</v>
      </c>
      <c r="P48" s="83" t="e">
        <f t="shared" si="1"/>
        <v>#N/A</v>
      </c>
      <c r="Q48" s="83" t="e">
        <f t="shared" si="2"/>
        <v>#N/A</v>
      </c>
    </row>
    <row r="49" spans="11:17" x14ac:dyDescent="0.4">
      <c r="K49" s="79">
        <f>IF([1]【スタッフ使用】受注管理表!D49=0,0,VLOOKUP([1]【スタッフ使用】受注管理表!D49,ピボット①!$B$3:$C$11,2,FALSE))</f>
        <v>0</v>
      </c>
      <c r="L49" s="79">
        <f>IF([1]【スタッフ使用】受注管理表!E49=0,0,VLOOKUP([1]【スタッフ使用】受注管理表!E49,ピボット①!$G$3:$H$25,2,FALSE))</f>
        <v>0</v>
      </c>
      <c r="M49" s="79">
        <f>IF([1]【スタッフ使用】受注管理表!F49=0,0,VLOOKUP([1]【スタッフ使用】受注管理表!F49,ピボット①!$E$3:$F$10,2,FALSE))</f>
        <v>0</v>
      </c>
      <c r="N49" s="79">
        <f t="shared" si="0"/>
        <v>0</v>
      </c>
      <c r="O49" s="83">
        <f>[1]【スタッフ使用】受注管理表!G49</f>
        <v>0</v>
      </c>
      <c r="P49" s="83" t="e">
        <f t="shared" si="1"/>
        <v>#N/A</v>
      </c>
      <c r="Q49" s="83" t="e">
        <f t="shared" si="2"/>
        <v>#N/A</v>
      </c>
    </row>
    <row r="50" spans="11:17" x14ac:dyDescent="0.4">
      <c r="K50" s="79">
        <f>IF([1]【スタッフ使用】受注管理表!D50=0,0,VLOOKUP([1]【スタッフ使用】受注管理表!D50,ピボット①!$B$3:$C$11,2,FALSE))</f>
        <v>0</v>
      </c>
      <c r="L50" s="79">
        <f>IF([1]【スタッフ使用】受注管理表!E50=0,0,VLOOKUP([1]【スタッフ使用】受注管理表!E50,ピボット①!$G$3:$H$25,2,FALSE))</f>
        <v>0</v>
      </c>
      <c r="M50" s="79">
        <f>IF([1]【スタッフ使用】受注管理表!F50=0,0,VLOOKUP([1]【スタッフ使用】受注管理表!F50,ピボット①!$E$3:$F$10,2,FALSE))</f>
        <v>0</v>
      </c>
      <c r="N50" s="79">
        <f t="shared" si="0"/>
        <v>0</v>
      </c>
      <c r="O50" s="83">
        <f>[1]【スタッフ使用】受注管理表!G50</f>
        <v>0</v>
      </c>
      <c r="P50" s="83" t="e">
        <f t="shared" si="1"/>
        <v>#N/A</v>
      </c>
      <c r="Q50" s="83" t="e">
        <f t="shared" si="2"/>
        <v>#N/A</v>
      </c>
    </row>
    <row r="51" spans="11:17" x14ac:dyDescent="0.4">
      <c r="K51" s="79">
        <f>IF([1]【スタッフ使用】受注管理表!D51=0,0,VLOOKUP([1]【スタッフ使用】受注管理表!D51,ピボット①!$B$3:$C$11,2,FALSE))</f>
        <v>0</v>
      </c>
      <c r="L51" s="79">
        <f>IF([1]【スタッフ使用】受注管理表!E51=0,0,VLOOKUP([1]【スタッフ使用】受注管理表!E51,ピボット①!$G$3:$H$25,2,FALSE))</f>
        <v>0</v>
      </c>
      <c r="M51" s="79">
        <f>IF([1]【スタッフ使用】受注管理表!F51=0,0,VLOOKUP([1]【スタッフ使用】受注管理表!F51,ピボット①!$E$3:$F$10,2,FALSE))</f>
        <v>0</v>
      </c>
      <c r="N51" s="79">
        <f t="shared" si="0"/>
        <v>0</v>
      </c>
      <c r="O51" s="83">
        <f>[1]【スタッフ使用】受注管理表!G51</f>
        <v>0</v>
      </c>
      <c r="P51" s="83" t="e">
        <f t="shared" si="1"/>
        <v>#N/A</v>
      </c>
      <c r="Q51" s="83" t="e">
        <f t="shared" si="2"/>
        <v>#N/A</v>
      </c>
    </row>
    <row r="52" spans="11:17" x14ac:dyDescent="0.4">
      <c r="K52" s="79">
        <f>IF([1]【スタッフ使用】受注管理表!D52=0,0,VLOOKUP([1]【スタッフ使用】受注管理表!D52,ピボット①!$B$3:$C$11,2,FALSE))</f>
        <v>0</v>
      </c>
      <c r="L52" s="79">
        <f>IF([1]【スタッフ使用】受注管理表!E52=0,0,VLOOKUP([1]【スタッフ使用】受注管理表!E52,ピボット①!$G$3:$H$25,2,FALSE))</f>
        <v>0</v>
      </c>
      <c r="M52" s="79">
        <f>IF([1]【スタッフ使用】受注管理表!F52=0,0,VLOOKUP([1]【スタッフ使用】受注管理表!F52,ピボット①!$E$3:$F$10,2,FALSE))</f>
        <v>0</v>
      </c>
      <c r="N52" s="79">
        <f t="shared" si="0"/>
        <v>0</v>
      </c>
      <c r="O52" s="83">
        <f>[1]【スタッフ使用】受注管理表!G52</f>
        <v>0</v>
      </c>
      <c r="P52" s="83" t="e">
        <f t="shared" si="1"/>
        <v>#N/A</v>
      </c>
      <c r="Q52" s="83" t="e">
        <f t="shared" si="2"/>
        <v>#N/A</v>
      </c>
    </row>
    <row r="53" spans="11:17" x14ac:dyDescent="0.4">
      <c r="K53" s="79">
        <f>IF([1]【スタッフ使用】受注管理表!D53=0,0,VLOOKUP([1]【スタッフ使用】受注管理表!D53,ピボット①!$B$3:$C$11,2,FALSE))</f>
        <v>0</v>
      </c>
      <c r="L53" s="79">
        <f>IF([1]【スタッフ使用】受注管理表!E53=0,0,VLOOKUP([1]【スタッフ使用】受注管理表!E53,ピボット①!$G$3:$H$25,2,FALSE))</f>
        <v>0</v>
      </c>
      <c r="M53" s="79">
        <f>IF([1]【スタッフ使用】受注管理表!F53=0,0,VLOOKUP([1]【スタッフ使用】受注管理表!F53,ピボット①!$E$3:$F$10,2,FALSE))</f>
        <v>0</v>
      </c>
      <c r="N53" s="79">
        <f t="shared" si="0"/>
        <v>0</v>
      </c>
      <c r="O53" s="83">
        <f>[1]【スタッフ使用】受注管理表!G53</f>
        <v>0</v>
      </c>
      <c r="P53" s="83" t="e">
        <f t="shared" si="1"/>
        <v>#N/A</v>
      </c>
      <c r="Q53" s="83" t="e">
        <f t="shared" si="2"/>
        <v>#N/A</v>
      </c>
    </row>
    <row r="54" spans="11:17" x14ac:dyDescent="0.4">
      <c r="K54" s="79">
        <f>IF([1]【スタッフ使用】受注管理表!D54=0,0,VLOOKUP([1]【スタッフ使用】受注管理表!D54,ピボット①!$B$3:$C$11,2,FALSE))</f>
        <v>0</v>
      </c>
      <c r="L54" s="79">
        <f>IF([1]【スタッフ使用】受注管理表!E54=0,0,VLOOKUP([1]【スタッフ使用】受注管理表!E54,ピボット①!$G$3:$H$25,2,FALSE))</f>
        <v>0</v>
      </c>
      <c r="M54" s="79">
        <f>IF([1]【スタッフ使用】受注管理表!F54=0,0,VLOOKUP([1]【スタッフ使用】受注管理表!F54,ピボット①!$E$3:$F$10,2,FALSE))</f>
        <v>0</v>
      </c>
      <c r="N54" s="79">
        <f t="shared" si="0"/>
        <v>0</v>
      </c>
      <c r="O54" s="83">
        <f>[1]【スタッフ使用】受注管理表!G54</f>
        <v>0</v>
      </c>
      <c r="P54" s="83" t="e">
        <f t="shared" si="1"/>
        <v>#N/A</v>
      </c>
      <c r="Q54" s="83" t="e">
        <f t="shared" si="2"/>
        <v>#N/A</v>
      </c>
    </row>
    <row r="55" spans="11:17" x14ac:dyDescent="0.4">
      <c r="K55" s="79">
        <f>IF([1]【スタッフ使用】受注管理表!D55=0,0,VLOOKUP([1]【スタッフ使用】受注管理表!D55,ピボット①!$B$3:$C$11,2,FALSE))</f>
        <v>0</v>
      </c>
      <c r="L55" s="79">
        <f>IF([1]【スタッフ使用】受注管理表!E55=0,0,VLOOKUP([1]【スタッフ使用】受注管理表!E55,ピボット①!$G$3:$H$25,2,FALSE))</f>
        <v>0</v>
      </c>
      <c r="M55" s="79">
        <f>IF([1]【スタッフ使用】受注管理表!F55=0,0,VLOOKUP([1]【スタッフ使用】受注管理表!F55,ピボット①!$E$3:$F$10,2,FALSE))</f>
        <v>0</v>
      </c>
      <c r="N55" s="79">
        <f t="shared" si="0"/>
        <v>0</v>
      </c>
      <c r="O55" s="83">
        <f>[1]【スタッフ使用】受注管理表!G55</f>
        <v>0</v>
      </c>
      <c r="P55" s="83" t="e">
        <f t="shared" si="1"/>
        <v>#N/A</v>
      </c>
      <c r="Q55" s="83" t="e">
        <f t="shared" si="2"/>
        <v>#N/A</v>
      </c>
    </row>
    <row r="56" spans="11:17" x14ac:dyDescent="0.4">
      <c r="K56" s="79">
        <f>IF([1]【スタッフ使用】受注管理表!D56=0,0,VLOOKUP([1]【スタッフ使用】受注管理表!D56,ピボット①!$B$3:$C$11,2,FALSE))</f>
        <v>0</v>
      </c>
      <c r="L56" s="79">
        <f>IF([1]【スタッフ使用】受注管理表!E56=0,0,VLOOKUP([1]【スタッフ使用】受注管理表!E56,ピボット①!$G$3:$H$25,2,FALSE))</f>
        <v>0</v>
      </c>
      <c r="M56" s="79">
        <f>IF([1]【スタッフ使用】受注管理表!F56=0,0,VLOOKUP([1]【スタッフ使用】受注管理表!F56,ピボット①!$E$3:$F$10,2,FALSE))</f>
        <v>0</v>
      </c>
      <c r="N56" s="79">
        <f t="shared" si="0"/>
        <v>0</v>
      </c>
      <c r="O56" s="83">
        <f>[1]【スタッフ使用】受注管理表!G56</f>
        <v>0</v>
      </c>
      <c r="P56" s="83" t="e">
        <f t="shared" si="1"/>
        <v>#N/A</v>
      </c>
      <c r="Q56" s="83" t="e">
        <f t="shared" si="2"/>
        <v>#N/A</v>
      </c>
    </row>
    <row r="57" spans="11:17" x14ac:dyDescent="0.4">
      <c r="K57" s="79">
        <f>IF([1]【スタッフ使用】受注管理表!D57=0,0,VLOOKUP([1]【スタッフ使用】受注管理表!D57,ピボット①!$B$3:$C$11,2,FALSE))</f>
        <v>0</v>
      </c>
      <c r="L57" s="79">
        <f>IF([1]【スタッフ使用】受注管理表!E57=0,0,VLOOKUP([1]【スタッフ使用】受注管理表!E57,ピボット①!$G$3:$H$25,2,FALSE))</f>
        <v>0</v>
      </c>
      <c r="M57" s="79">
        <f>IF([1]【スタッフ使用】受注管理表!F57=0,0,VLOOKUP([1]【スタッフ使用】受注管理表!F57,ピボット①!$E$3:$F$10,2,FALSE))</f>
        <v>0</v>
      </c>
      <c r="N57" s="79">
        <f t="shared" si="0"/>
        <v>0</v>
      </c>
      <c r="O57" s="83">
        <f>[1]【スタッフ使用】受注管理表!G57</f>
        <v>0</v>
      </c>
      <c r="P57" s="83" t="e">
        <f t="shared" si="1"/>
        <v>#N/A</v>
      </c>
      <c r="Q57" s="83" t="e">
        <f t="shared" si="2"/>
        <v>#N/A</v>
      </c>
    </row>
    <row r="58" spans="11:17" x14ac:dyDescent="0.4">
      <c r="K58" s="79">
        <f>IF([1]【スタッフ使用】受注管理表!D58=0,0,VLOOKUP([1]【スタッフ使用】受注管理表!D58,ピボット①!$B$3:$C$11,2,FALSE))</f>
        <v>0</v>
      </c>
      <c r="L58" s="79">
        <f>IF([1]【スタッフ使用】受注管理表!E58=0,0,VLOOKUP([1]【スタッフ使用】受注管理表!E58,ピボット①!$G$3:$H$25,2,FALSE))</f>
        <v>0</v>
      </c>
      <c r="M58" s="79">
        <f>IF([1]【スタッフ使用】受注管理表!F58=0,0,VLOOKUP([1]【スタッフ使用】受注管理表!F58,ピボット①!$E$3:$F$10,2,FALSE))</f>
        <v>0</v>
      </c>
      <c r="N58" s="79">
        <f t="shared" si="0"/>
        <v>0</v>
      </c>
      <c r="O58" s="83">
        <f>[1]【スタッフ使用】受注管理表!G58</f>
        <v>0</v>
      </c>
      <c r="P58" s="83" t="e">
        <f t="shared" si="1"/>
        <v>#N/A</v>
      </c>
      <c r="Q58" s="83" t="e">
        <f t="shared" si="2"/>
        <v>#N/A</v>
      </c>
    </row>
    <row r="59" spans="11:17" x14ac:dyDescent="0.4">
      <c r="K59" s="79">
        <f>IF([1]【スタッフ使用】受注管理表!D59=0,0,VLOOKUP([1]【スタッフ使用】受注管理表!D59,ピボット①!$B$3:$C$11,2,FALSE))</f>
        <v>0</v>
      </c>
      <c r="L59" s="79">
        <f>IF([1]【スタッフ使用】受注管理表!E59=0,0,VLOOKUP([1]【スタッフ使用】受注管理表!E59,ピボット①!$G$3:$H$25,2,FALSE))</f>
        <v>0</v>
      </c>
      <c r="M59" s="79">
        <f>IF([1]【スタッフ使用】受注管理表!F59=0,0,VLOOKUP([1]【スタッフ使用】受注管理表!F59,ピボット①!$E$3:$F$10,2,FALSE))</f>
        <v>0</v>
      </c>
      <c r="N59" s="79">
        <f t="shared" si="0"/>
        <v>0</v>
      </c>
      <c r="O59" s="83">
        <f>[1]【スタッフ使用】受注管理表!G59</f>
        <v>0</v>
      </c>
      <c r="P59" s="83" t="e">
        <f t="shared" si="1"/>
        <v>#N/A</v>
      </c>
      <c r="Q59" s="83" t="e">
        <f t="shared" si="2"/>
        <v>#N/A</v>
      </c>
    </row>
    <row r="60" spans="11:17" x14ac:dyDescent="0.4">
      <c r="K60" s="79">
        <f>IF([1]【スタッフ使用】受注管理表!D60=0,0,VLOOKUP([1]【スタッフ使用】受注管理表!D60,ピボット①!$B$3:$C$11,2,FALSE))</f>
        <v>0</v>
      </c>
      <c r="L60" s="79">
        <f>IF([1]【スタッフ使用】受注管理表!E60=0,0,VLOOKUP([1]【スタッフ使用】受注管理表!E60,ピボット①!$G$3:$H$25,2,FALSE))</f>
        <v>0</v>
      </c>
      <c r="M60" s="79">
        <f>IF([1]【スタッフ使用】受注管理表!F60=0,0,VLOOKUP([1]【スタッフ使用】受注管理表!F60,ピボット①!$E$3:$F$10,2,FALSE))</f>
        <v>0</v>
      </c>
      <c r="N60" s="79">
        <f t="shared" si="0"/>
        <v>0</v>
      </c>
      <c r="O60" s="83">
        <f>[1]【スタッフ使用】受注管理表!G60</f>
        <v>0</v>
      </c>
      <c r="P60" s="83" t="e">
        <f t="shared" si="1"/>
        <v>#N/A</v>
      </c>
      <c r="Q60" s="83" t="e">
        <f t="shared" si="2"/>
        <v>#N/A</v>
      </c>
    </row>
    <row r="61" spans="11:17" x14ac:dyDescent="0.4">
      <c r="K61" s="79">
        <f>IF([1]【スタッフ使用】受注管理表!D61=0,0,VLOOKUP([1]【スタッフ使用】受注管理表!D61,ピボット①!$B$3:$C$11,2,FALSE))</f>
        <v>0</v>
      </c>
      <c r="L61" s="79">
        <f>IF([1]【スタッフ使用】受注管理表!E61=0,0,VLOOKUP([1]【スタッフ使用】受注管理表!E61,ピボット①!$G$3:$H$25,2,FALSE))</f>
        <v>0</v>
      </c>
      <c r="M61" s="79">
        <f>IF([1]【スタッフ使用】受注管理表!F61=0,0,VLOOKUP([1]【スタッフ使用】受注管理表!F61,ピボット①!$E$3:$F$10,2,FALSE))</f>
        <v>0</v>
      </c>
      <c r="N61" s="79">
        <f t="shared" si="0"/>
        <v>0</v>
      </c>
      <c r="O61" s="83">
        <f>[1]【スタッフ使用】受注管理表!G61</f>
        <v>0</v>
      </c>
      <c r="P61" s="83" t="e">
        <f t="shared" si="1"/>
        <v>#N/A</v>
      </c>
      <c r="Q61" s="83" t="e">
        <f t="shared" si="2"/>
        <v>#N/A</v>
      </c>
    </row>
    <row r="62" spans="11:17" x14ac:dyDescent="0.4">
      <c r="K62" s="79">
        <f>IF([1]【スタッフ使用】受注管理表!D62=0,0,VLOOKUP([1]【スタッフ使用】受注管理表!D62,ピボット①!$B$3:$C$11,2,FALSE))</f>
        <v>0</v>
      </c>
      <c r="L62" s="79">
        <f>IF([1]【スタッフ使用】受注管理表!E62=0,0,VLOOKUP([1]【スタッフ使用】受注管理表!E62,ピボット①!$G$3:$H$25,2,FALSE))</f>
        <v>0</v>
      </c>
      <c r="M62" s="79">
        <f>IF([1]【スタッフ使用】受注管理表!F62=0,0,VLOOKUP([1]【スタッフ使用】受注管理表!F62,ピボット①!$E$3:$F$10,2,FALSE))</f>
        <v>0</v>
      </c>
      <c r="N62" s="79">
        <f t="shared" si="0"/>
        <v>0</v>
      </c>
      <c r="O62" s="83">
        <f>[1]【スタッフ使用】受注管理表!G62</f>
        <v>0</v>
      </c>
      <c r="P62" s="83" t="e">
        <f t="shared" si="1"/>
        <v>#N/A</v>
      </c>
      <c r="Q62" s="83" t="e">
        <f t="shared" si="2"/>
        <v>#N/A</v>
      </c>
    </row>
    <row r="63" spans="11:17" x14ac:dyDescent="0.4">
      <c r="K63" s="79">
        <f>IF([1]【スタッフ使用】受注管理表!D63=0,0,VLOOKUP([1]【スタッフ使用】受注管理表!D63,ピボット①!$B$3:$C$11,2,FALSE))</f>
        <v>0</v>
      </c>
      <c r="L63" s="79">
        <f>IF([1]【スタッフ使用】受注管理表!E63=0,0,VLOOKUP([1]【スタッフ使用】受注管理表!E63,ピボット①!$G$3:$H$25,2,FALSE))</f>
        <v>0</v>
      </c>
      <c r="M63" s="79">
        <f>IF([1]【スタッフ使用】受注管理表!F63=0,0,VLOOKUP([1]【スタッフ使用】受注管理表!F63,ピボット①!$E$3:$F$10,2,FALSE))</f>
        <v>0</v>
      </c>
      <c r="N63" s="79">
        <f t="shared" si="0"/>
        <v>0</v>
      </c>
      <c r="O63" s="83">
        <f>[1]【スタッフ使用】受注管理表!G63</f>
        <v>0</v>
      </c>
      <c r="P63" s="83" t="e">
        <f t="shared" si="1"/>
        <v>#N/A</v>
      </c>
      <c r="Q63" s="83" t="e">
        <f t="shared" si="2"/>
        <v>#N/A</v>
      </c>
    </row>
    <row r="64" spans="11:17" x14ac:dyDescent="0.4">
      <c r="K64" s="79">
        <f>IF([1]【スタッフ使用】受注管理表!D64=0,0,VLOOKUP([1]【スタッフ使用】受注管理表!D64,ピボット①!$B$3:$C$11,2,FALSE))</f>
        <v>0</v>
      </c>
      <c r="L64" s="79">
        <f>IF([1]【スタッフ使用】受注管理表!E64=0,0,VLOOKUP([1]【スタッフ使用】受注管理表!E64,ピボット①!$G$3:$H$25,2,FALSE))</f>
        <v>0</v>
      </c>
      <c r="M64" s="79">
        <f>IF([1]【スタッフ使用】受注管理表!F64=0,0,VLOOKUP([1]【スタッフ使用】受注管理表!F64,ピボット①!$E$3:$F$10,2,FALSE))</f>
        <v>0</v>
      </c>
      <c r="N64" s="79">
        <f t="shared" si="0"/>
        <v>0</v>
      </c>
      <c r="O64" s="83">
        <f>[1]【スタッフ使用】受注管理表!G64</f>
        <v>0</v>
      </c>
      <c r="P64" s="83" t="e">
        <f t="shared" si="1"/>
        <v>#N/A</v>
      </c>
      <c r="Q64" s="83" t="e">
        <f t="shared" si="2"/>
        <v>#N/A</v>
      </c>
    </row>
    <row r="65" spans="11:17" x14ac:dyDescent="0.4">
      <c r="K65" s="79">
        <f>IF([1]【スタッフ使用】受注管理表!D65=0,0,VLOOKUP([1]【スタッフ使用】受注管理表!D65,ピボット①!$B$3:$C$11,2,FALSE))</f>
        <v>0</v>
      </c>
      <c r="L65" s="79">
        <f>IF([1]【スタッフ使用】受注管理表!E65=0,0,VLOOKUP([1]【スタッフ使用】受注管理表!E65,ピボット①!$G$3:$H$25,2,FALSE))</f>
        <v>0</v>
      </c>
      <c r="M65" s="79">
        <f>IF([1]【スタッフ使用】受注管理表!F65=0,0,VLOOKUP([1]【スタッフ使用】受注管理表!F65,ピボット①!$E$3:$F$10,2,FALSE))</f>
        <v>0</v>
      </c>
      <c r="N65" s="79">
        <f t="shared" si="0"/>
        <v>0</v>
      </c>
      <c r="O65" s="83">
        <f>[1]【スタッフ使用】受注管理表!G65</f>
        <v>0</v>
      </c>
      <c r="P65" s="83" t="e">
        <f t="shared" si="1"/>
        <v>#N/A</v>
      </c>
      <c r="Q65" s="83" t="e">
        <f t="shared" si="2"/>
        <v>#N/A</v>
      </c>
    </row>
    <row r="66" spans="11:17" x14ac:dyDescent="0.4">
      <c r="K66" s="79">
        <f>IF([1]【スタッフ使用】受注管理表!D66=0,0,VLOOKUP([1]【スタッフ使用】受注管理表!D66,ピボット①!$B$3:$C$11,2,FALSE))</f>
        <v>0</v>
      </c>
      <c r="L66" s="79">
        <f>IF([1]【スタッフ使用】受注管理表!E66=0,0,VLOOKUP([1]【スタッフ使用】受注管理表!E66,ピボット①!$G$3:$H$25,2,FALSE))</f>
        <v>0</v>
      </c>
      <c r="M66" s="79">
        <f>IF([1]【スタッフ使用】受注管理表!F66=0,0,VLOOKUP([1]【スタッフ使用】受注管理表!F66,ピボット①!$E$3:$F$10,2,FALSE))</f>
        <v>0</v>
      </c>
      <c r="N66" s="79">
        <f t="shared" si="0"/>
        <v>0</v>
      </c>
      <c r="O66" s="83">
        <f>[1]【スタッフ使用】受注管理表!G66</f>
        <v>0</v>
      </c>
      <c r="P66" s="83" t="e">
        <f t="shared" si="1"/>
        <v>#N/A</v>
      </c>
      <c r="Q66" s="83" t="e">
        <f t="shared" si="2"/>
        <v>#N/A</v>
      </c>
    </row>
    <row r="67" spans="11:17" x14ac:dyDescent="0.4">
      <c r="K67" s="79">
        <f>IF([1]【スタッフ使用】受注管理表!D67=0,0,VLOOKUP([1]【スタッフ使用】受注管理表!D67,ピボット①!$B$3:$C$11,2,FALSE))</f>
        <v>0</v>
      </c>
      <c r="L67" s="79">
        <f>IF([1]【スタッフ使用】受注管理表!E67=0,0,VLOOKUP([1]【スタッフ使用】受注管理表!E67,ピボット①!$G$3:$H$25,2,FALSE))</f>
        <v>0</v>
      </c>
      <c r="M67" s="79">
        <f>IF([1]【スタッフ使用】受注管理表!F67=0,0,VLOOKUP([1]【スタッフ使用】受注管理表!F67,ピボット①!$E$3:$F$10,2,FALSE))</f>
        <v>0</v>
      </c>
      <c r="N67" s="79">
        <f t="shared" ref="N67:N130" si="3">1000*K67+L67+100*M67</f>
        <v>0</v>
      </c>
      <c r="O67" s="83">
        <f>[1]【スタッフ使用】受注管理表!G67</f>
        <v>0</v>
      </c>
      <c r="P67" s="83" t="e">
        <f t="shared" ref="P67:P130" si="4">VLOOKUP(K67,$C$3:$D$11,2,FALSE)</f>
        <v>#N/A</v>
      </c>
      <c r="Q67" s="83" t="e">
        <f t="shared" ref="Q67:Q130" si="5">O67*P67</f>
        <v>#N/A</v>
      </c>
    </row>
    <row r="68" spans="11:17" x14ac:dyDescent="0.4">
      <c r="K68" s="79">
        <f>IF([1]【スタッフ使用】受注管理表!D68=0,0,VLOOKUP([1]【スタッフ使用】受注管理表!D68,ピボット①!$B$3:$C$11,2,FALSE))</f>
        <v>0</v>
      </c>
      <c r="L68" s="79">
        <f>IF([1]【スタッフ使用】受注管理表!E68=0,0,VLOOKUP([1]【スタッフ使用】受注管理表!E68,ピボット①!$G$3:$H$25,2,FALSE))</f>
        <v>0</v>
      </c>
      <c r="M68" s="79">
        <f>IF([1]【スタッフ使用】受注管理表!F68=0,0,VLOOKUP([1]【スタッフ使用】受注管理表!F68,ピボット①!$E$3:$F$10,2,FALSE))</f>
        <v>0</v>
      </c>
      <c r="N68" s="79">
        <f t="shared" si="3"/>
        <v>0</v>
      </c>
      <c r="O68" s="83">
        <f>[1]【スタッフ使用】受注管理表!G68</f>
        <v>0</v>
      </c>
      <c r="P68" s="83" t="e">
        <f t="shared" si="4"/>
        <v>#N/A</v>
      </c>
      <c r="Q68" s="83" t="e">
        <f t="shared" si="5"/>
        <v>#N/A</v>
      </c>
    </row>
    <row r="69" spans="11:17" x14ac:dyDescent="0.4">
      <c r="K69" s="79">
        <f>IF([1]【スタッフ使用】受注管理表!D69=0,0,VLOOKUP([1]【スタッフ使用】受注管理表!D69,ピボット①!$B$3:$C$11,2,FALSE))</f>
        <v>0</v>
      </c>
      <c r="L69" s="79">
        <f>IF([1]【スタッフ使用】受注管理表!E69=0,0,VLOOKUP([1]【スタッフ使用】受注管理表!E69,ピボット①!$G$3:$H$25,2,FALSE))</f>
        <v>0</v>
      </c>
      <c r="M69" s="79">
        <f>IF([1]【スタッフ使用】受注管理表!F69=0,0,VLOOKUP([1]【スタッフ使用】受注管理表!F69,ピボット①!$E$3:$F$10,2,FALSE))</f>
        <v>0</v>
      </c>
      <c r="N69" s="79">
        <f t="shared" si="3"/>
        <v>0</v>
      </c>
      <c r="O69" s="83">
        <f>[1]【スタッフ使用】受注管理表!G69</f>
        <v>0</v>
      </c>
      <c r="P69" s="83" t="e">
        <f t="shared" si="4"/>
        <v>#N/A</v>
      </c>
      <c r="Q69" s="83" t="e">
        <f t="shared" si="5"/>
        <v>#N/A</v>
      </c>
    </row>
    <row r="70" spans="11:17" x14ac:dyDescent="0.4">
      <c r="K70" s="79">
        <f>IF([1]【スタッフ使用】受注管理表!D70=0,0,VLOOKUP([1]【スタッフ使用】受注管理表!D70,ピボット①!$B$3:$C$11,2,FALSE))</f>
        <v>0</v>
      </c>
      <c r="L70" s="79">
        <f>IF([1]【スタッフ使用】受注管理表!E70=0,0,VLOOKUP([1]【スタッフ使用】受注管理表!E70,ピボット①!$G$3:$H$25,2,FALSE))</f>
        <v>0</v>
      </c>
      <c r="M70" s="79">
        <f>IF([1]【スタッフ使用】受注管理表!F70=0,0,VLOOKUP([1]【スタッフ使用】受注管理表!F70,ピボット①!$E$3:$F$10,2,FALSE))</f>
        <v>0</v>
      </c>
      <c r="N70" s="79">
        <f t="shared" si="3"/>
        <v>0</v>
      </c>
      <c r="O70" s="83">
        <f>[1]【スタッフ使用】受注管理表!G70</f>
        <v>0</v>
      </c>
      <c r="P70" s="83" t="e">
        <f t="shared" si="4"/>
        <v>#N/A</v>
      </c>
      <c r="Q70" s="83" t="e">
        <f t="shared" si="5"/>
        <v>#N/A</v>
      </c>
    </row>
    <row r="71" spans="11:17" x14ac:dyDescent="0.4">
      <c r="K71" s="79">
        <f>IF([1]【スタッフ使用】受注管理表!D71=0,0,VLOOKUP([1]【スタッフ使用】受注管理表!D71,ピボット①!$B$3:$C$11,2,FALSE))</f>
        <v>0</v>
      </c>
      <c r="L71" s="79">
        <f>IF([1]【スタッフ使用】受注管理表!E71=0,0,VLOOKUP([1]【スタッフ使用】受注管理表!E71,ピボット①!$G$3:$H$25,2,FALSE))</f>
        <v>0</v>
      </c>
      <c r="M71" s="79">
        <f>IF([1]【スタッフ使用】受注管理表!F71=0,0,VLOOKUP([1]【スタッフ使用】受注管理表!F71,ピボット①!$E$3:$F$10,2,FALSE))</f>
        <v>0</v>
      </c>
      <c r="N71" s="79">
        <f t="shared" si="3"/>
        <v>0</v>
      </c>
      <c r="O71" s="83">
        <f>[1]【スタッフ使用】受注管理表!G71</f>
        <v>0</v>
      </c>
      <c r="P71" s="83" t="e">
        <f t="shared" si="4"/>
        <v>#N/A</v>
      </c>
      <c r="Q71" s="83" t="e">
        <f t="shared" si="5"/>
        <v>#N/A</v>
      </c>
    </row>
    <row r="72" spans="11:17" x14ac:dyDescent="0.4">
      <c r="K72" s="79">
        <f>IF([1]【スタッフ使用】受注管理表!D72=0,0,VLOOKUP([1]【スタッフ使用】受注管理表!D72,ピボット①!$B$3:$C$11,2,FALSE))</f>
        <v>0</v>
      </c>
      <c r="L72" s="79">
        <f>IF([1]【スタッフ使用】受注管理表!E72=0,0,VLOOKUP([1]【スタッフ使用】受注管理表!E72,ピボット①!$G$3:$H$25,2,FALSE))</f>
        <v>0</v>
      </c>
      <c r="M72" s="79">
        <f>IF([1]【スタッフ使用】受注管理表!F72=0,0,VLOOKUP([1]【スタッフ使用】受注管理表!F72,ピボット①!$E$3:$F$10,2,FALSE))</f>
        <v>0</v>
      </c>
      <c r="N72" s="79">
        <f t="shared" si="3"/>
        <v>0</v>
      </c>
      <c r="O72" s="83">
        <f>[1]【スタッフ使用】受注管理表!G72</f>
        <v>0</v>
      </c>
      <c r="P72" s="83" t="e">
        <f t="shared" si="4"/>
        <v>#N/A</v>
      </c>
      <c r="Q72" s="83" t="e">
        <f t="shared" si="5"/>
        <v>#N/A</v>
      </c>
    </row>
    <row r="73" spans="11:17" x14ac:dyDescent="0.4">
      <c r="K73" s="79">
        <f>IF([1]【スタッフ使用】受注管理表!D73=0,0,VLOOKUP([1]【スタッフ使用】受注管理表!D73,ピボット①!$B$3:$C$11,2,FALSE))</f>
        <v>0</v>
      </c>
      <c r="L73" s="79">
        <f>IF([1]【スタッフ使用】受注管理表!E73=0,0,VLOOKUP([1]【スタッフ使用】受注管理表!E73,ピボット①!$G$3:$H$25,2,FALSE))</f>
        <v>0</v>
      </c>
      <c r="M73" s="79">
        <f>IF([1]【スタッフ使用】受注管理表!F73=0,0,VLOOKUP([1]【スタッフ使用】受注管理表!F73,ピボット①!$E$3:$F$10,2,FALSE))</f>
        <v>0</v>
      </c>
      <c r="N73" s="79">
        <f t="shared" si="3"/>
        <v>0</v>
      </c>
      <c r="O73" s="83">
        <f>[1]【スタッフ使用】受注管理表!G73</f>
        <v>0</v>
      </c>
      <c r="P73" s="83" t="e">
        <f t="shared" si="4"/>
        <v>#N/A</v>
      </c>
      <c r="Q73" s="83" t="e">
        <f t="shared" si="5"/>
        <v>#N/A</v>
      </c>
    </row>
    <row r="74" spans="11:17" x14ac:dyDescent="0.4">
      <c r="K74" s="79">
        <f>IF([1]【スタッフ使用】受注管理表!D74=0,0,VLOOKUP([1]【スタッフ使用】受注管理表!D74,ピボット①!$B$3:$C$11,2,FALSE))</f>
        <v>0</v>
      </c>
      <c r="L74" s="79">
        <f>IF([1]【スタッフ使用】受注管理表!E74=0,0,VLOOKUP([1]【スタッフ使用】受注管理表!E74,ピボット①!$G$3:$H$25,2,FALSE))</f>
        <v>0</v>
      </c>
      <c r="M74" s="79">
        <f>IF([1]【スタッフ使用】受注管理表!F74=0,0,VLOOKUP([1]【スタッフ使用】受注管理表!F74,ピボット①!$E$3:$F$10,2,FALSE))</f>
        <v>0</v>
      </c>
      <c r="N74" s="79">
        <f t="shared" si="3"/>
        <v>0</v>
      </c>
      <c r="O74" s="83">
        <f>[1]【スタッフ使用】受注管理表!G74</f>
        <v>0</v>
      </c>
      <c r="P74" s="83" t="e">
        <f t="shared" si="4"/>
        <v>#N/A</v>
      </c>
      <c r="Q74" s="83" t="e">
        <f t="shared" si="5"/>
        <v>#N/A</v>
      </c>
    </row>
    <row r="75" spans="11:17" x14ac:dyDescent="0.4">
      <c r="K75" s="79">
        <f>IF([1]【スタッフ使用】受注管理表!D75=0,0,VLOOKUP([1]【スタッフ使用】受注管理表!D75,ピボット①!$B$3:$C$11,2,FALSE))</f>
        <v>0</v>
      </c>
      <c r="L75" s="79">
        <f>IF([1]【スタッフ使用】受注管理表!E75=0,0,VLOOKUP([1]【スタッフ使用】受注管理表!E75,ピボット①!$G$3:$H$25,2,FALSE))</f>
        <v>0</v>
      </c>
      <c r="M75" s="79">
        <f>IF([1]【スタッフ使用】受注管理表!F75=0,0,VLOOKUP([1]【スタッフ使用】受注管理表!F75,ピボット①!$E$3:$F$10,2,FALSE))</f>
        <v>0</v>
      </c>
      <c r="N75" s="79">
        <f t="shared" si="3"/>
        <v>0</v>
      </c>
      <c r="O75" s="83">
        <f>[1]【スタッフ使用】受注管理表!G75</f>
        <v>0</v>
      </c>
      <c r="P75" s="83" t="e">
        <f t="shared" si="4"/>
        <v>#N/A</v>
      </c>
      <c r="Q75" s="83" t="e">
        <f t="shared" si="5"/>
        <v>#N/A</v>
      </c>
    </row>
    <row r="76" spans="11:17" x14ac:dyDescent="0.4">
      <c r="K76" s="79">
        <f>IF([1]【スタッフ使用】受注管理表!D76=0,0,VLOOKUP([1]【スタッフ使用】受注管理表!D76,ピボット①!$B$3:$C$11,2,FALSE))</f>
        <v>0</v>
      </c>
      <c r="L76" s="79">
        <f>IF([1]【スタッフ使用】受注管理表!E76=0,0,VLOOKUP([1]【スタッフ使用】受注管理表!E76,ピボット①!$G$3:$H$25,2,FALSE))</f>
        <v>0</v>
      </c>
      <c r="M76" s="79">
        <f>IF([1]【スタッフ使用】受注管理表!F76=0,0,VLOOKUP([1]【スタッフ使用】受注管理表!F76,ピボット①!$E$3:$F$10,2,FALSE))</f>
        <v>0</v>
      </c>
      <c r="N76" s="79">
        <f t="shared" si="3"/>
        <v>0</v>
      </c>
      <c r="O76" s="83">
        <f>[1]【スタッフ使用】受注管理表!G76</f>
        <v>0</v>
      </c>
      <c r="P76" s="83" t="e">
        <f t="shared" si="4"/>
        <v>#N/A</v>
      </c>
      <c r="Q76" s="83" t="e">
        <f t="shared" si="5"/>
        <v>#N/A</v>
      </c>
    </row>
    <row r="77" spans="11:17" x14ac:dyDescent="0.4">
      <c r="K77" s="79">
        <f>IF([1]【スタッフ使用】受注管理表!D77=0,0,VLOOKUP([1]【スタッフ使用】受注管理表!D77,ピボット①!$B$3:$C$11,2,FALSE))</f>
        <v>0</v>
      </c>
      <c r="L77" s="79">
        <f>IF([1]【スタッフ使用】受注管理表!E77=0,0,VLOOKUP([1]【スタッフ使用】受注管理表!E77,ピボット①!$G$3:$H$25,2,FALSE))</f>
        <v>0</v>
      </c>
      <c r="M77" s="79">
        <f>IF([1]【スタッフ使用】受注管理表!F77=0,0,VLOOKUP([1]【スタッフ使用】受注管理表!F77,ピボット①!$E$3:$F$10,2,FALSE))</f>
        <v>0</v>
      </c>
      <c r="N77" s="79">
        <f t="shared" si="3"/>
        <v>0</v>
      </c>
      <c r="O77" s="83">
        <f>[1]【スタッフ使用】受注管理表!G77</f>
        <v>0</v>
      </c>
      <c r="P77" s="83" t="e">
        <f t="shared" si="4"/>
        <v>#N/A</v>
      </c>
      <c r="Q77" s="83" t="e">
        <f t="shared" si="5"/>
        <v>#N/A</v>
      </c>
    </row>
    <row r="78" spans="11:17" x14ac:dyDescent="0.4">
      <c r="K78" s="79">
        <f>IF([1]【スタッフ使用】受注管理表!D78=0,0,VLOOKUP([1]【スタッフ使用】受注管理表!D78,ピボット①!$B$3:$C$11,2,FALSE))</f>
        <v>0</v>
      </c>
      <c r="L78" s="79">
        <f>IF([1]【スタッフ使用】受注管理表!E78=0,0,VLOOKUP([1]【スタッフ使用】受注管理表!E78,ピボット①!$G$3:$H$25,2,FALSE))</f>
        <v>0</v>
      </c>
      <c r="M78" s="79">
        <f>IF([1]【スタッフ使用】受注管理表!F78=0,0,VLOOKUP([1]【スタッフ使用】受注管理表!F78,ピボット①!$E$3:$F$10,2,FALSE))</f>
        <v>0</v>
      </c>
      <c r="N78" s="79">
        <f t="shared" si="3"/>
        <v>0</v>
      </c>
      <c r="O78" s="83">
        <f>[1]【スタッフ使用】受注管理表!G78</f>
        <v>0</v>
      </c>
      <c r="P78" s="83" t="e">
        <f t="shared" si="4"/>
        <v>#N/A</v>
      </c>
      <c r="Q78" s="83" t="e">
        <f t="shared" si="5"/>
        <v>#N/A</v>
      </c>
    </row>
    <row r="79" spans="11:17" x14ac:dyDescent="0.4">
      <c r="K79" s="79">
        <f>IF([1]【スタッフ使用】受注管理表!D79=0,0,VLOOKUP([1]【スタッフ使用】受注管理表!D79,ピボット①!$B$3:$C$11,2,FALSE))</f>
        <v>0</v>
      </c>
      <c r="L79" s="79">
        <f>IF([1]【スタッフ使用】受注管理表!E79=0,0,VLOOKUP([1]【スタッフ使用】受注管理表!E79,ピボット①!$G$3:$H$25,2,FALSE))</f>
        <v>0</v>
      </c>
      <c r="M79" s="79">
        <f>IF([1]【スタッフ使用】受注管理表!F79=0,0,VLOOKUP([1]【スタッフ使用】受注管理表!F79,ピボット①!$E$3:$F$10,2,FALSE))</f>
        <v>0</v>
      </c>
      <c r="N79" s="79">
        <f t="shared" si="3"/>
        <v>0</v>
      </c>
      <c r="O79" s="83">
        <f>[1]【スタッフ使用】受注管理表!G79</f>
        <v>0</v>
      </c>
      <c r="P79" s="83" t="e">
        <f t="shared" si="4"/>
        <v>#N/A</v>
      </c>
      <c r="Q79" s="83" t="e">
        <f t="shared" si="5"/>
        <v>#N/A</v>
      </c>
    </row>
    <row r="80" spans="11:17" x14ac:dyDescent="0.4">
      <c r="K80" s="79">
        <f>IF([1]【スタッフ使用】受注管理表!D80=0,0,VLOOKUP([1]【スタッフ使用】受注管理表!D80,ピボット①!$B$3:$C$11,2,FALSE))</f>
        <v>0</v>
      </c>
      <c r="L80" s="79">
        <f>IF([1]【スタッフ使用】受注管理表!E80=0,0,VLOOKUP([1]【スタッフ使用】受注管理表!E80,ピボット①!$G$3:$H$25,2,FALSE))</f>
        <v>0</v>
      </c>
      <c r="M80" s="79">
        <f>IF([1]【スタッフ使用】受注管理表!F80=0,0,VLOOKUP([1]【スタッフ使用】受注管理表!F80,ピボット①!$E$3:$F$10,2,FALSE))</f>
        <v>0</v>
      </c>
      <c r="N80" s="79">
        <f t="shared" si="3"/>
        <v>0</v>
      </c>
      <c r="O80" s="83">
        <f>[1]【スタッフ使用】受注管理表!G80</f>
        <v>0</v>
      </c>
      <c r="P80" s="83" t="e">
        <f t="shared" si="4"/>
        <v>#N/A</v>
      </c>
      <c r="Q80" s="83" t="e">
        <f t="shared" si="5"/>
        <v>#N/A</v>
      </c>
    </row>
    <row r="81" spans="11:17" x14ac:dyDescent="0.4">
      <c r="K81" s="79">
        <f>IF([1]【スタッフ使用】受注管理表!D81=0,0,VLOOKUP([1]【スタッフ使用】受注管理表!D81,ピボット①!$B$3:$C$11,2,FALSE))</f>
        <v>0</v>
      </c>
      <c r="L81" s="79">
        <f>IF([1]【スタッフ使用】受注管理表!E81=0,0,VLOOKUP([1]【スタッフ使用】受注管理表!E81,ピボット①!$G$3:$H$25,2,FALSE))</f>
        <v>0</v>
      </c>
      <c r="M81" s="79">
        <f>IF([1]【スタッフ使用】受注管理表!F81=0,0,VLOOKUP([1]【スタッフ使用】受注管理表!F81,ピボット①!$E$3:$F$10,2,FALSE))</f>
        <v>0</v>
      </c>
      <c r="N81" s="79">
        <f t="shared" si="3"/>
        <v>0</v>
      </c>
      <c r="O81" s="83">
        <f>[1]【スタッフ使用】受注管理表!G81</f>
        <v>0</v>
      </c>
      <c r="P81" s="83" t="e">
        <f t="shared" si="4"/>
        <v>#N/A</v>
      </c>
      <c r="Q81" s="83" t="e">
        <f t="shared" si="5"/>
        <v>#N/A</v>
      </c>
    </row>
    <row r="82" spans="11:17" x14ac:dyDescent="0.4">
      <c r="K82" s="79">
        <f>IF([1]【スタッフ使用】受注管理表!D82=0,0,VLOOKUP([1]【スタッフ使用】受注管理表!D82,ピボット①!$B$3:$C$11,2,FALSE))</f>
        <v>0</v>
      </c>
      <c r="L82" s="79">
        <f>IF([1]【スタッフ使用】受注管理表!E82=0,0,VLOOKUP([1]【スタッフ使用】受注管理表!E82,ピボット①!$G$3:$H$25,2,FALSE))</f>
        <v>0</v>
      </c>
      <c r="M82" s="79">
        <f>IF([1]【スタッフ使用】受注管理表!F82=0,0,VLOOKUP([1]【スタッフ使用】受注管理表!F82,ピボット①!$E$3:$F$10,2,FALSE))</f>
        <v>0</v>
      </c>
      <c r="N82" s="79">
        <f t="shared" si="3"/>
        <v>0</v>
      </c>
      <c r="O82" s="83">
        <f>[1]【スタッフ使用】受注管理表!G82</f>
        <v>0</v>
      </c>
      <c r="P82" s="83" t="e">
        <f t="shared" si="4"/>
        <v>#N/A</v>
      </c>
      <c r="Q82" s="83" t="e">
        <f t="shared" si="5"/>
        <v>#N/A</v>
      </c>
    </row>
    <row r="83" spans="11:17" x14ac:dyDescent="0.4">
      <c r="K83" s="79">
        <f>IF([1]【スタッフ使用】受注管理表!D83=0,0,VLOOKUP([1]【スタッフ使用】受注管理表!D83,ピボット①!$B$3:$C$11,2,FALSE))</f>
        <v>0</v>
      </c>
      <c r="L83" s="79">
        <f>IF([1]【スタッフ使用】受注管理表!E83=0,0,VLOOKUP([1]【スタッフ使用】受注管理表!E83,ピボット①!$G$3:$H$25,2,FALSE))</f>
        <v>0</v>
      </c>
      <c r="M83" s="79">
        <f>IF([1]【スタッフ使用】受注管理表!F83=0,0,VLOOKUP([1]【スタッフ使用】受注管理表!F83,ピボット①!$E$3:$F$10,2,FALSE))</f>
        <v>0</v>
      </c>
      <c r="N83" s="79">
        <f t="shared" si="3"/>
        <v>0</v>
      </c>
      <c r="O83" s="83">
        <f>[1]【スタッフ使用】受注管理表!G83</f>
        <v>0</v>
      </c>
      <c r="P83" s="83" t="e">
        <f t="shared" si="4"/>
        <v>#N/A</v>
      </c>
      <c r="Q83" s="83" t="e">
        <f t="shared" si="5"/>
        <v>#N/A</v>
      </c>
    </row>
    <row r="84" spans="11:17" x14ac:dyDescent="0.4">
      <c r="K84" s="79">
        <f>IF([1]【スタッフ使用】受注管理表!D84=0,0,VLOOKUP([1]【スタッフ使用】受注管理表!D84,ピボット①!$B$3:$C$11,2,FALSE))</f>
        <v>0</v>
      </c>
      <c r="L84" s="79">
        <f>IF([1]【スタッフ使用】受注管理表!E84=0,0,VLOOKUP([1]【スタッフ使用】受注管理表!E84,ピボット①!$G$3:$H$25,2,FALSE))</f>
        <v>0</v>
      </c>
      <c r="M84" s="79">
        <f>IF([1]【スタッフ使用】受注管理表!F84=0,0,VLOOKUP([1]【スタッフ使用】受注管理表!F84,ピボット①!$E$3:$F$10,2,FALSE))</f>
        <v>0</v>
      </c>
      <c r="N84" s="79">
        <f t="shared" si="3"/>
        <v>0</v>
      </c>
      <c r="O84" s="83">
        <f>[1]【スタッフ使用】受注管理表!G84</f>
        <v>0</v>
      </c>
      <c r="P84" s="83" t="e">
        <f t="shared" si="4"/>
        <v>#N/A</v>
      </c>
      <c r="Q84" s="83" t="e">
        <f t="shared" si="5"/>
        <v>#N/A</v>
      </c>
    </row>
    <row r="85" spans="11:17" x14ac:dyDescent="0.4">
      <c r="K85" s="79">
        <f>IF([1]【スタッフ使用】受注管理表!D85=0,0,VLOOKUP([1]【スタッフ使用】受注管理表!D85,ピボット①!$B$3:$C$11,2,FALSE))</f>
        <v>0</v>
      </c>
      <c r="L85" s="79">
        <f>IF([1]【スタッフ使用】受注管理表!E85=0,0,VLOOKUP([1]【スタッフ使用】受注管理表!E85,ピボット①!$G$3:$H$25,2,FALSE))</f>
        <v>0</v>
      </c>
      <c r="M85" s="79">
        <f>IF([1]【スタッフ使用】受注管理表!F85=0,0,VLOOKUP([1]【スタッフ使用】受注管理表!F85,ピボット①!$E$3:$F$10,2,FALSE))</f>
        <v>0</v>
      </c>
      <c r="N85" s="79">
        <f t="shared" si="3"/>
        <v>0</v>
      </c>
      <c r="O85" s="83">
        <f>[1]【スタッフ使用】受注管理表!G85</f>
        <v>0</v>
      </c>
      <c r="P85" s="83" t="e">
        <f t="shared" si="4"/>
        <v>#N/A</v>
      </c>
      <c r="Q85" s="83" t="e">
        <f t="shared" si="5"/>
        <v>#N/A</v>
      </c>
    </row>
    <row r="86" spans="11:17" x14ac:dyDescent="0.4">
      <c r="K86" s="79">
        <f>IF([1]【スタッフ使用】受注管理表!D86=0,0,VLOOKUP([1]【スタッフ使用】受注管理表!D86,ピボット①!$B$3:$C$11,2,FALSE))</f>
        <v>0</v>
      </c>
      <c r="L86" s="79">
        <f>IF([1]【スタッフ使用】受注管理表!E86=0,0,VLOOKUP([1]【スタッフ使用】受注管理表!E86,ピボット①!$G$3:$H$25,2,FALSE))</f>
        <v>0</v>
      </c>
      <c r="M86" s="79">
        <f>IF([1]【スタッフ使用】受注管理表!F86=0,0,VLOOKUP([1]【スタッフ使用】受注管理表!F86,ピボット①!$E$3:$F$10,2,FALSE))</f>
        <v>0</v>
      </c>
      <c r="N86" s="79">
        <f t="shared" si="3"/>
        <v>0</v>
      </c>
      <c r="O86" s="83">
        <f>[1]【スタッフ使用】受注管理表!G86</f>
        <v>0</v>
      </c>
      <c r="P86" s="83" t="e">
        <f t="shared" si="4"/>
        <v>#N/A</v>
      </c>
      <c r="Q86" s="83" t="e">
        <f t="shared" si="5"/>
        <v>#N/A</v>
      </c>
    </row>
    <row r="87" spans="11:17" x14ac:dyDescent="0.4">
      <c r="K87" s="79">
        <f>IF([1]【スタッフ使用】受注管理表!D87=0,0,VLOOKUP([1]【スタッフ使用】受注管理表!D87,ピボット①!$B$3:$C$11,2,FALSE))</f>
        <v>0</v>
      </c>
      <c r="L87" s="79">
        <f>IF([1]【スタッフ使用】受注管理表!E87=0,0,VLOOKUP([1]【スタッフ使用】受注管理表!E87,ピボット①!$G$3:$H$25,2,FALSE))</f>
        <v>0</v>
      </c>
      <c r="M87" s="79">
        <f>IF([1]【スタッフ使用】受注管理表!F87=0,0,VLOOKUP([1]【スタッフ使用】受注管理表!F87,ピボット①!$E$3:$F$10,2,FALSE))</f>
        <v>0</v>
      </c>
      <c r="N87" s="79">
        <f t="shared" si="3"/>
        <v>0</v>
      </c>
      <c r="O87" s="83">
        <f>[1]【スタッフ使用】受注管理表!G87</f>
        <v>0</v>
      </c>
      <c r="P87" s="83" t="e">
        <f t="shared" si="4"/>
        <v>#N/A</v>
      </c>
      <c r="Q87" s="83" t="e">
        <f t="shared" si="5"/>
        <v>#N/A</v>
      </c>
    </row>
    <row r="88" spans="11:17" x14ac:dyDescent="0.4">
      <c r="K88" s="79">
        <f>IF([1]【スタッフ使用】受注管理表!D88=0,0,VLOOKUP([1]【スタッフ使用】受注管理表!D88,ピボット①!$B$3:$C$11,2,FALSE))</f>
        <v>0</v>
      </c>
      <c r="L88" s="79">
        <f>IF([1]【スタッフ使用】受注管理表!E88=0,0,VLOOKUP([1]【スタッフ使用】受注管理表!E88,ピボット①!$G$3:$H$25,2,FALSE))</f>
        <v>0</v>
      </c>
      <c r="M88" s="79">
        <f>IF([1]【スタッフ使用】受注管理表!F88=0,0,VLOOKUP([1]【スタッフ使用】受注管理表!F88,ピボット①!$E$3:$F$10,2,FALSE))</f>
        <v>0</v>
      </c>
      <c r="N88" s="79">
        <f t="shared" si="3"/>
        <v>0</v>
      </c>
      <c r="O88" s="83">
        <f>[1]【スタッフ使用】受注管理表!G88</f>
        <v>0</v>
      </c>
      <c r="P88" s="83" t="e">
        <f t="shared" si="4"/>
        <v>#N/A</v>
      </c>
      <c r="Q88" s="83" t="e">
        <f t="shared" si="5"/>
        <v>#N/A</v>
      </c>
    </row>
    <row r="89" spans="11:17" x14ac:dyDescent="0.4">
      <c r="K89" s="79">
        <f>IF([1]【スタッフ使用】受注管理表!D89=0,0,VLOOKUP([1]【スタッフ使用】受注管理表!D89,ピボット①!$B$3:$C$11,2,FALSE))</f>
        <v>0</v>
      </c>
      <c r="L89" s="79">
        <f>IF([1]【スタッフ使用】受注管理表!E89=0,0,VLOOKUP([1]【スタッフ使用】受注管理表!E89,ピボット①!$G$3:$H$25,2,FALSE))</f>
        <v>0</v>
      </c>
      <c r="M89" s="79">
        <f>IF([1]【スタッフ使用】受注管理表!F89=0,0,VLOOKUP([1]【スタッフ使用】受注管理表!F89,ピボット①!$E$3:$F$10,2,FALSE))</f>
        <v>0</v>
      </c>
      <c r="N89" s="79">
        <f t="shared" si="3"/>
        <v>0</v>
      </c>
      <c r="O89" s="83">
        <f>[1]【スタッフ使用】受注管理表!G89</f>
        <v>0</v>
      </c>
      <c r="P89" s="83" t="e">
        <f t="shared" si="4"/>
        <v>#N/A</v>
      </c>
      <c r="Q89" s="83" t="e">
        <f t="shared" si="5"/>
        <v>#N/A</v>
      </c>
    </row>
    <row r="90" spans="11:17" x14ac:dyDescent="0.4">
      <c r="K90" s="79">
        <f>IF([1]【スタッフ使用】受注管理表!D90=0,0,VLOOKUP([1]【スタッフ使用】受注管理表!D90,ピボット①!$B$3:$C$11,2,FALSE))</f>
        <v>0</v>
      </c>
      <c r="L90" s="79">
        <f>IF([1]【スタッフ使用】受注管理表!E90=0,0,VLOOKUP([1]【スタッフ使用】受注管理表!E90,ピボット①!$G$3:$H$25,2,FALSE))</f>
        <v>0</v>
      </c>
      <c r="M90" s="79">
        <f>IF([1]【スタッフ使用】受注管理表!F90=0,0,VLOOKUP([1]【スタッフ使用】受注管理表!F90,ピボット①!$E$3:$F$10,2,FALSE))</f>
        <v>0</v>
      </c>
      <c r="N90" s="79">
        <f t="shared" si="3"/>
        <v>0</v>
      </c>
      <c r="O90" s="83">
        <f>[1]【スタッフ使用】受注管理表!G90</f>
        <v>0</v>
      </c>
      <c r="P90" s="83" t="e">
        <f t="shared" si="4"/>
        <v>#N/A</v>
      </c>
      <c r="Q90" s="83" t="e">
        <f t="shared" si="5"/>
        <v>#N/A</v>
      </c>
    </row>
    <row r="91" spans="11:17" x14ac:dyDescent="0.4">
      <c r="K91" s="79">
        <f>IF([1]【スタッフ使用】受注管理表!D91=0,0,VLOOKUP([1]【スタッフ使用】受注管理表!D91,ピボット①!$B$3:$C$11,2,FALSE))</f>
        <v>0</v>
      </c>
      <c r="L91" s="79">
        <f>IF([1]【スタッフ使用】受注管理表!E91=0,0,VLOOKUP([1]【スタッフ使用】受注管理表!E91,ピボット①!$G$3:$H$25,2,FALSE))</f>
        <v>0</v>
      </c>
      <c r="M91" s="79">
        <f>IF([1]【スタッフ使用】受注管理表!F91=0,0,VLOOKUP([1]【スタッフ使用】受注管理表!F91,ピボット①!$E$3:$F$10,2,FALSE))</f>
        <v>0</v>
      </c>
      <c r="N91" s="79">
        <f t="shared" si="3"/>
        <v>0</v>
      </c>
      <c r="O91" s="83">
        <f>[1]【スタッフ使用】受注管理表!G91</f>
        <v>0</v>
      </c>
      <c r="P91" s="83" t="e">
        <f t="shared" si="4"/>
        <v>#N/A</v>
      </c>
      <c r="Q91" s="83" t="e">
        <f t="shared" si="5"/>
        <v>#N/A</v>
      </c>
    </row>
    <row r="92" spans="11:17" x14ac:dyDescent="0.4">
      <c r="K92" s="79">
        <f>IF([1]【スタッフ使用】受注管理表!D92=0,0,VLOOKUP([1]【スタッフ使用】受注管理表!D92,ピボット①!$B$3:$C$11,2,FALSE))</f>
        <v>0</v>
      </c>
      <c r="L92" s="79">
        <f>IF([1]【スタッフ使用】受注管理表!E92=0,0,VLOOKUP([1]【スタッフ使用】受注管理表!E92,ピボット①!$G$3:$H$25,2,FALSE))</f>
        <v>0</v>
      </c>
      <c r="M92" s="79">
        <f>IF([1]【スタッフ使用】受注管理表!F92=0,0,VLOOKUP([1]【スタッフ使用】受注管理表!F92,ピボット①!$E$3:$F$10,2,FALSE))</f>
        <v>0</v>
      </c>
      <c r="N92" s="79">
        <f t="shared" si="3"/>
        <v>0</v>
      </c>
      <c r="O92" s="83">
        <f>[1]【スタッフ使用】受注管理表!G92</f>
        <v>0</v>
      </c>
      <c r="P92" s="83" t="e">
        <f t="shared" si="4"/>
        <v>#N/A</v>
      </c>
      <c r="Q92" s="83" t="e">
        <f t="shared" si="5"/>
        <v>#N/A</v>
      </c>
    </row>
    <row r="93" spans="11:17" x14ac:dyDescent="0.4">
      <c r="K93" s="79">
        <f>IF([1]【スタッフ使用】受注管理表!D93=0,0,VLOOKUP([1]【スタッフ使用】受注管理表!D93,ピボット①!$B$3:$C$11,2,FALSE))</f>
        <v>0</v>
      </c>
      <c r="L93" s="79">
        <f>IF([1]【スタッフ使用】受注管理表!E93=0,0,VLOOKUP([1]【スタッフ使用】受注管理表!E93,ピボット①!$G$3:$H$25,2,FALSE))</f>
        <v>0</v>
      </c>
      <c r="M93" s="79">
        <f>IF([1]【スタッフ使用】受注管理表!F93=0,0,VLOOKUP([1]【スタッフ使用】受注管理表!F93,ピボット①!$E$3:$F$10,2,FALSE))</f>
        <v>0</v>
      </c>
      <c r="N93" s="79">
        <f t="shared" si="3"/>
        <v>0</v>
      </c>
      <c r="O93" s="83">
        <f>[1]【スタッフ使用】受注管理表!G93</f>
        <v>0</v>
      </c>
      <c r="P93" s="83" t="e">
        <f t="shared" si="4"/>
        <v>#N/A</v>
      </c>
      <c r="Q93" s="83" t="e">
        <f t="shared" si="5"/>
        <v>#N/A</v>
      </c>
    </row>
    <row r="94" spans="11:17" x14ac:dyDescent="0.4">
      <c r="K94" s="79">
        <f>IF([1]【スタッフ使用】受注管理表!D94=0,0,VLOOKUP([1]【スタッフ使用】受注管理表!D94,ピボット①!$B$3:$C$11,2,FALSE))</f>
        <v>0</v>
      </c>
      <c r="L94" s="79">
        <f>IF([1]【スタッフ使用】受注管理表!E94=0,0,VLOOKUP([1]【スタッフ使用】受注管理表!E94,ピボット①!$G$3:$H$25,2,FALSE))</f>
        <v>0</v>
      </c>
      <c r="M94" s="79">
        <f>IF([1]【スタッフ使用】受注管理表!F94=0,0,VLOOKUP([1]【スタッフ使用】受注管理表!F94,ピボット①!$E$3:$F$10,2,FALSE))</f>
        <v>0</v>
      </c>
      <c r="N94" s="79">
        <f t="shared" si="3"/>
        <v>0</v>
      </c>
      <c r="O94" s="83">
        <f>[1]【スタッフ使用】受注管理表!G94</f>
        <v>0</v>
      </c>
      <c r="P94" s="83" t="e">
        <f t="shared" si="4"/>
        <v>#N/A</v>
      </c>
      <c r="Q94" s="83" t="e">
        <f t="shared" si="5"/>
        <v>#N/A</v>
      </c>
    </row>
    <row r="95" spans="11:17" x14ac:dyDescent="0.4">
      <c r="K95" s="79">
        <f>IF([1]【スタッフ使用】受注管理表!D95=0,0,VLOOKUP([1]【スタッフ使用】受注管理表!D95,ピボット①!$B$3:$C$11,2,FALSE))</f>
        <v>0</v>
      </c>
      <c r="L95" s="79">
        <f>IF([1]【スタッフ使用】受注管理表!E95=0,0,VLOOKUP([1]【スタッフ使用】受注管理表!E95,ピボット①!$G$3:$H$25,2,FALSE))</f>
        <v>0</v>
      </c>
      <c r="M95" s="79">
        <f>IF([1]【スタッフ使用】受注管理表!F95=0,0,VLOOKUP([1]【スタッフ使用】受注管理表!F95,ピボット①!$E$3:$F$10,2,FALSE))</f>
        <v>0</v>
      </c>
      <c r="N95" s="79">
        <f t="shared" si="3"/>
        <v>0</v>
      </c>
      <c r="O95" s="83">
        <f>[1]【スタッフ使用】受注管理表!G95</f>
        <v>0</v>
      </c>
      <c r="P95" s="83" t="e">
        <f t="shared" si="4"/>
        <v>#N/A</v>
      </c>
      <c r="Q95" s="83" t="e">
        <f t="shared" si="5"/>
        <v>#N/A</v>
      </c>
    </row>
    <row r="96" spans="11:17" x14ac:dyDescent="0.4">
      <c r="K96" s="79">
        <f>IF([1]【スタッフ使用】受注管理表!D96=0,0,VLOOKUP([1]【スタッフ使用】受注管理表!D96,ピボット①!$B$3:$C$11,2,FALSE))</f>
        <v>0</v>
      </c>
      <c r="L96" s="79">
        <f>IF([1]【スタッフ使用】受注管理表!E96=0,0,VLOOKUP([1]【スタッフ使用】受注管理表!E96,ピボット①!$G$3:$H$25,2,FALSE))</f>
        <v>0</v>
      </c>
      <c r="M96" s="79">
        <f>IF([1]【スタッフ使用】受注管理表!F96=0,0,VLOOKUP([1]【スタッフ使用】受注管理表!F96,ピボット①!$E$3:$F$10,2,FALSE))</f>
        <v>0</v>
      </c>
      <c r="N96" s="79">
        <f t="shared" si="3"/>
        <v>0</v>
      </c>
      <c r="O96" s="83">
        <f>[1]【スタッフ使用】受注管理表!G96</f>
        <v>0</v>
      </c>
      <c r="P96" s="83" t="e">
        <f t="shared" si="4"/>
        <v>#N/A</v>
      </c>
      <c r="Q96" s="83" t="e">
        <f t="shared" si="5"/>
        <v>#N/A</v>
      </c>
    </row>
    <row r="97" spans="11:17" x14ac:dyDescent="0.4">
      <c r="K97" s="79">
        <f>IF([1]【スタッフ使用】受注管理表!D97=0,0,VLOOKUP([1]【スタッフ使用】受注管理表!D97,ピボット①!$B$3:$C$11,2,FALSE))</f>
        <v>0</v>
      </c>
      <c r="L97" s="79">
        <f>IF([1]【スタッフ使用】受注管理表!E97=0,0,VLOOKUP([1]【スタッフ使用】受注管理表!E97,ピボット①!$G$3:$H$25,2,FALSE))</f>
        <v>0</v>
      </c>
      <c r="M97" s="79">
        <f>IF([1]【スタッフ使用】受注管理表!F97=0,0,VLOOKUP([1]【スタッフ使用】受注管理表!F97,ピボット①!$E$3:$F$10,2,FALSE))</f>
        <v>0</v>
      </c>
      <c r="N97" s="79">
        <f t="shared" si="3"/>
        <v>0</v>
      </c>
      <c r="O97" s="83">
        <f>[1]【スタッフ使用】受注管理表!G97</f>
        <v>0</v>
      </c>
      <c r="P97" s="83" t="e">
        <f t="shared" si="4"/>
        <v>#N/A</v>
      </c>
      <c r="Q97" s="83" t="e">
        <f t="shared" si="5"/>
        <v>#N/A</v>
      </c>
    </row>
    <row r="98" spans="11:17" x14ac:dyDescent="0.4">
      <c r="K98" s="79">
        <f>IF([1]【スタッフ使用】受注管理表!D98=0,0,VLOOKUP([1]【スタッフ使用】受注管理表!D98,ピボット①!$B$3:$C$11,2,FALSE))</f>
        <v>0</v>
      </c>
      <c r="L98" s="79">
        <f>IF([1]【スタッフ使用】受注管理表!E98=0,0,VLOOKUP([1]【スタッフ使用】受注管理表!E98,ピボット①!$G$3:$H$25,2,FALSE))</f>
        <v>0</v>
      </c>
      <c r="M98" s="79">
        <f>IF([1]【スタッフ使用】受注管理表!F98=0,0,VLOOKUP([1]【スタッフ使用】受注管理表!F98,ピボット①!$E$3:$F$10,2,FALSE))</f>
        <v>0</v>
      </c>
      <c r="N98" s="79">
        <f t="shared" si="3"/>
        <v>0</v>
      </c>
      <c r="O98" s="83">
        <f>[1]【スタッフ使用】受注管理表!G98</f>
        <v>0</v>
      </c>
      <c r="P98" s="83" t="e">
        <f t="shared" si="4"/>
        <v>#N/A</v>
      </c>
      <c r="Q98" s="83" t="e">
        <f t="shared" si="5"/>
        <v>#N/A</v>
      </c>
    </row>
    <row r="99" spans="11:17" x14ac:dyDescent="0.4">
      <c r="K99" s="79">
        <f>IF([1]【スタッフ使用】受注管理表!D99=0,0,VLOOKUP([1]【スタッフ使用】受注管理表!D99,ピボット①!$B$3:$C$11,2,FALSE))</f>
        <v>0</v>
      </c>
      <c r="L99" s="79">
        <f>IF([1]【スタッフ使用】受注管理表!E99=0,0,VLOOKUP([1]【スタッフ使用】受注管理表!E99,ピボット①!$G$3:$H$25,2,FALSE))</f>
        <v>0</v>
      </c>
      <c r="M99" s="79">
        <f>IF([1]【スタッフ使用】受注管理表!F99=0,0,VLOOKUP([1]【スタッフ使用】受注管理表!F99,ピボット①!$E$3:$F$10,2,FALSE))</f>
        <v>0</v>
      </c>
      <c r="N99" s="79">
        <f t="shared" si="3"/>
        <v>0</v>
      </c>
      <c r="O99" s="83">
        <f>[1]【スタッフ使用】受注管理表!G99</f>
        <v>0</v>
      </c>
      <c r="P99" s="83" t="e">
        <f t="shared" si="4"/>
        <v>#N/A</v>
      </c>
      <c r="Q99" s="83" t="e">
        <f t="shared" si="5"/>
        <v>#N/A</v>
      </c>
    </row>
    <row r="100" spans="11:17" x14ac:dyDescent="0.4">
      <c r="K100" s="79">
        <f>IF([1]【スタッフ使用】受注管理表!D100=0,0,VLOOKUP([1]【スタッフ使用】受注管理表!D100,ピボット①!$B$3:$C$11,2,FALSE))</f>
        <v>0</v>
      </c>
      <c r="L100" s="79">
        <f>IF([1]【スタッフ使用】受注管理表!E100=0,0,VLOOKUP([1]【スタッフ使用】受注管理表!E100,ピボット①!$G$3:$H$25,2,FALSE))</f>
        <v>0</v>
      </c>
      <c r="M100" s="79">
        <f>IF([1]【スタッフ使用】受注管理表!F100=0,0,VLOOKUP([1]【スタッフ使用】受注管理表!F100,ピボット①!$E$3:$F$10,2,FALSE))</f>
        <v>0</v>
      </c>
      <c r="N100" s="79">
        <f t="shared" si="3"/>
        <v>0</v>
      </c>
      <c r="O100" s="83">
        <f>[1]【スタッフ使用】受注管理表!G100</f>
        <v>0</v>
      </c>
      <c r="P100" s="83" t="e">
        <f t="shared" si="4"/>
        <v>#N/A</v>
      </c>
      <c r="Q100" s="83" t="e">
        <f t="shared" si="5"/>
        <v>#N/A</v>
      </c>
    </row>
    <row r="101" spans="11:17" x14ac:dyDescent="0.4">
      <c r="K101" s="79">
        <f>IF([1]【スタッフ使用】受注管理表!D101=0,0,VLOOKUP([1]【スタッフ使用】受注管理表!D101,ピボット①!$B$3:$C$11,2,FALSE))</f>
        <v>0</v>
      </c>
      <c r="L101" s="79">
        <f>IF([1]【スタッフ使用】受注管理表!E101=0,0,VLOOKUP([1]【スタッフ使用】受注管理表!E101,ピボット①!$G$3:$H$25,2,FALSE))</f>
        <v>0</v>
      </c>
      <c r="M101" s="79">
        <f>IF([1]【スタッフ使用】受注管理表!F101=0,0,VLOOKUP([1]【スタッフ使用】受注管理表!F101,ピボット①!$E$3:$F$10,2,FALSE))</f>
        <v>0</v>
      </c>
      <c r="N101" s="79">
        <f t="shared" si="3"/>
        <v>0</v>
      </c>
      <c r="O101" s="83">
        <f>[1]【スタッフ使用】受注管理表!G101</f>
        <v>0</v>
      </c>
      <c r="P101" s="83" t="e">
        <f t="shared" si="4"/>
        <v>#N/A</v>
      </c>
      <c r="Q101" s="83" t="e">
        <f t="shared" si="5"/>
        <v>#N/A</v>
      </c>
    </row>
    <row r="102" spans="11:17" x14ac:dyDescent="0.4">
      <c r="K102" s="79">
        <f>IF([1]【スタッフ使用】受注管理表!D102=0,0,VLOOKUP([1]【スタッフ使用】受注管理表!D102,ピボット①!$B$3:$C$11,2,FALSE))</f>
        <v>0</v>
      </c>
      <c r="L102" s="79">
        <f>IF([1]【スタッフ使用】受注管理表!E102=0,0,VLOOKUP([1]【スタッフ使用】受注管理表!E102,ピボット①!$G$3:$H$25,2,FALSE))</f>
        <v>0</v>
      </c>
      <c r="M102" s="79">
        <f>IF([1]【スタッフ使用】受注管理表!F102=0,0,VLOOKUP([1]【スタッフ使用】受注管理表!F102,ピボット①!$E$3:$F$10,2,FALSE))</f>
        <v>0</v>
      </c>
      <c r="N102" s="79">
        <f t="shared" si="3"/>
        <v>0</v>
      </c>
      <c r="O102" s="83">
        <f>[1]【スタッフ使用】受注管理表!G102</f>
        <v>0</v>
      </c>
      <c r="P102" s="83" t="e">
        <f t="shared" si="4"/>
        <v>#N/A</v>
      </c>
      <c r="Q102" s="83" t="e">
        <f t="shared" si="5"/>
        <v>#N/A</v>
      </c>
    </row>
    <row r="103" spans="11:17" x14ac:dyDescent="0.4">
      <c r="K103" s="79">
        <f>IF([1]【スタッフ使用】受注管理表!D103=0,0,VLOOKUP([1]【スタッフ使用】受注管理表!D103,ピボット①!$B$3:$C$11,2,FALSE))</f>
        <v>0</v>
      </c>
      <c r="L103" s="79">
        <f>IF([1]【スタッフ使用】受注管理表!E103=0,0,VLOOKUP([1]【スタッフ使用】受注管理表!E103,ピボット①!$G$3:$H$25,2,FALSE))</f>
        <v>0</v>
      </c>
      <c r="M103" s="79">
        <f>IF([1]【スタッフ使用】受注管理表!F103=0,0,VLOOKUP([1]【スタッフ使用】受注管理表!F103,ピボット①!$E$3:$F$10,2,FALSE))</f>
        <v>0</v>
      </c>
      <c r="N103" s="79">
        <f t="shared" si="3"/>
        <v>0</v>
      </c>
      <c r="O103" s="83">
        <f>[1]【スタッフ使用】受注管理表!G103</f>
        <v>0</v>
      </c>
      <c r="P103" s="83" t="e">
        <f t="shared" si="4"/>
        <v>#N/A</v>
      </c>
      <c r="Q103" s="83" t="e">
        <f t="shared" si="5"/>
        <v>#N/A</v>
      </c>
    </row>
    <row r="104" spans="11:17" x14ac:dyDescent="0.4">
      <c r="K104" s="79">
        <f>IF([1]【スタッフ使用】受注管理表!D104=0,0,VLOOKUP([1]【スタッフ使用】受注管理表!D104,ピボット①!$B$3:$C$11,2,FALSE))</f>
        <v>0</v>
      </c>
      <c r="L104" s="79">
        <f>IF([1]【スタッフ使用】受注管理表!E104=0,0,VLOOKUP([1]【スタッフ使用】受注管理表!E104,ピボット①!$G$3:$H$25,2,FALSE))</f>
        <v>0</v>
      </c>
      <c r="M104" s="79">
        <f>IF([1]【スタッフ使用】受注管理表!F104=0,0,VLOOKUP([1]【スタッフ使用】受注管理表!F104,ピボット①!$E$3:$F$10,2,FALSE))</f>
        <v>0</v>
      </c>
      <c r="N104" s="79">
        <f t="shared" si="3"/>
        <v>0</v>
      </c>
      <c r="O104" s="83">
        <f>[1]【スタッフ使用】受注管理表!G104</f>
        <v>0</v>
      </c>
      <c r="P104" s="83" t="e">
        <f t="shared" si="4"/>
        <v>#N/A</v>
      </c>
      <c r="Q104" s="83" t="e">
        <f t="shared" si="5"/>
        <v>#N/A</v>
      </c>
    </row>
    <row r="105" spans="11:17" x14ac:dyDescent="0.4">
      <c r="K105" s="79">
        <f>IF([1]【スタッフ使用】受注管理表!D105=0,0,VLOOKUP([1]【スタッフ使用】受注管理表!D105,ピボット①!$B$3:$C$11,2,FALSE))</f>
        <v>0</v>
      </c>
      <c r="L105" s="79">
        <f>IF([1]【スタッフ使用】受注管理表!E105=0,0,VLOOKUP([1]【スタッフ使用】受注管理表!E105,ピボット①!$G$3:$H$25,2,FALSE))</f>
        <v>0</v>
      </c>
      <c r="M105" s="79">
        <f>IF([1]【スタッフ使用】受注管理表!F105=0,0,VLOOKUP([1]【スタッフ使用】受注管理表!F105,ピボット①!$E$3:$F$10,2,FALSE))</f>
        <v>0</v>
      </c>
      <c r="N105" s="79">
        <f t="shared" si="3"/>
        <v>0</v>
      </c>
      <c r="O105" s="83">
        <f>[1]【スタッフ使用】受注管理表!G105</f>
        <v>0</v>
      </c>
      <c r="P105" s="83" t="e">
        <f t="shared" si="4"/>
        <v>#N/A</v>
      </c>
      <c r="Q105" s="83" t="e">
        <f t="shared" si="5"/>
        <v>#N/A</v>
      </c>
    </row>
    <row r="106" spans="11:17" x14ac:dyDescent="0.4">
      <c r="K106" s="79">
        <f>IF([1]【スタッフ使用】受注管理表!D106=0,0,VLOOKUP([1]【スタッフ使用】受注管理表!D106,ピボット①!$B$3:$C$11,2,FALSE))</f>
        <v>0</v>
      </c>
      <c r="L106" s="79">
        <f>IF([1]【スタッフ使用】受注管理表!E106=0,0,VLOOKUP([1]【スタッフ使用】受注管理表!E106,ピボット①!$G$3:$H$25,2,FALSE))</f>
        <v>0</v>
      </c>
      <c r="M106" s="79">
        <f>IF([1]【スタッフ使用】受注管理表!F106=0,0,VLOOKUP([1]【スタッフ使用】受注管理表!F106,ピボット①!$E$3:$F$10,2,FALSE))</f>
        <v>0</v>
      </c>
      <c r="N106" s="79">
        <f t="shared" si="3"/>
        <v>0</v>
      </c>
      <c r="O106" s="83">
        <f>[1]【スタッフ使用】受注管理表!G106</f>
        <v>0</v>
      </c>
      <c r="P106" s="83" t="e">
        <f t="shared" si="4"/>
        <v>#N/A</v>
      </c>
      <c r="Q106" s="83" t="e">
        <f t="shared" si="5"/>
        <v>#N/A</v>
      </c>
    </row>
    <row r="107" spans="11:17" x14ac:dyDescent="0.4">
      <c r="K107" s="79">
        <f>IF([1]【スタッフ使用】受注管理表!D107=0,0,VLOOKUP([1]【スタッフ使用】受注管理表!D107,ピボット①!$B$3:$C$11,2,FALSE))</f>
        <v>0</v>
      </c>
      <c r="L107" s="79">
        <f>IF([1]【スタッフ使用】受注管理表!E107=0,0,VLOOKUP([1]【スタッフ使用】受注管理表!E107,ピボット①!$G$3:$H$25,2,FALSE))</f>
        <v>0</v>
      </c>
      <c r="M107" s="79">
        <f>IF([1]【スタッフ使用】受注管理表!F107=0,0,VLOOKUP([1]【スタッフ使用】受注管理表!F107,ピボット①!$E$3:$F$10,2,FALSE))</f>
        <v>0</v>
      </c>
      <c r="N107" s="79">
        <f t="shared" si="3"/>
        <v>0</v>
      </c>
      <c r="O107" s="83">
        <f>[1]【スタッフ使用】受注管理表!G107</f>
        <v>0</v>
      </c>
      <c r="P107" s="83" t="e">
        <f t="shared" si="4"/>
        <v>#N/A</v>
      </c>
      <c r="Q107" s="83" t="e">
        <f t="shared" si="5"/>
        <v>#N/A</v>
      </c>
    </row>
    <row r="108" spans="11:17" x14ac:dyDescent="0.4">
      <c r="K108" s="79">
        <f>IF([1]【スタッフ使用】受注管理表!D108=0,0,VLOOKUP([1]【スタッフ使用】受注管理表!D108,ピボット①!$B$3:$C$11,2,FALSE))</f>
        <v>0</v>
      </c>
      <c r="L108" s="79">
        <f>IF([1]【スタッフ使用】受注管理表!E108=0,0,VLOOKUP([1]【スタッフ使用】受注管理表!E108,ピボット①!$G$3:$H$25,2,FALSE))</f>
        <v>0</v>
      </c>
      <c r="M108" s="79">
        <f>IF([1]【スタッフ使用】受注管理表!F108=0,0,VLOOKUP([1]【スタッフ使用】受注管理表!F108,ピボット①!$E$3:$F$10,2,FALSE))</f>
        <v>0</v>
      </c>
      <c r="N108" s="79">
        <f t="shared" si="3"/>
        <v>0</v>
      </c>
      <c r="O108" s="83">
        <f>[1]【スタッフ使用】受注管理表!G108</f>
        <v>0</v>
      </c>
      <c r="P108" s="83" t="e">
        <f t="shared" si="4"/>
        <v>#N/A</v>
      </c>
      <c r="Q108" s="83" t="e">
        <f t="shared" si="5"/>
        <v>#N/A</v>
      </c>
    </row>
    <row r="109" spans="11:17" x14ac:dyDescent="0.4">
      <c r="K109" s="79">
        <f>IF([1]【スタッフ使用】受注管理表!D109=0,0,VLOOKUP([1]【スタッフ使用】受注管理表!D109,ピボット①!$B$3:$C$11,2,FALSE))</f>
        <v>0</v>
      </c>
      <c r="L109" s="79">
        <f>IF([1]【スタッフ使用】受注管理表!E109=0,0,VLOOKUP([1]【スタッフ使用】受注管理表!E109,ピボット①!$G$3:$H$25,2,FALSE))</f>
        <v>0</v>
      </c>
      <c r="M109" s="79">
        <f>IF([1]【スタッフ使用】受注管理表!F109=0,0,VLOOKUP([1]【スタッフ使用】受注管理表!F109,ピボット①!$E$3:$F$10,2,FALSE))</f>
        <v>0</v>
      </c>
      <c r="N109" s="79">
        <f t="shared" si="3"/>
        <v>0</v>
      </c>
      <c r="O109" s="83">
        <f>[1]【スタッフ使用】受注管理表!G109</f>
        <v>0</v>
      </c>
      <c r="P109" s="83" t="e">
        <f t="shared" si="4"/>
        <v>#N/A</v>
      </c>
      <c r="Q109" s="83" t="e">
        <f t="shared" si="5"/>
        <v>#N/A</v>
      </c>
    </row>
    <row r="110" spans="11:17" x14ac:dyDescent="0.4">
      <c r="K110" s="79">
        <f>IF([1]【スタッフ使用】受注管理表!D110=0,0,VLOOKUP([1]【スタッフ使用】受注管理表!D110,ピボット①!$B$3:$C$11,2,FALSE))</f>
        <v>0</v>
      </c>
      <c r="L110" s="79">
        <f>IF([1]【スタッフ使用】受注管理表!E110=0,0,VLOOKUP([1]【スタッフ使用】受注管理表!E110,ピボット①!$G$3:$H$25,2,FALSE))</f>
        <v>0</v>
      </c>
      <c r="M110" s="79">
        <f>IF([1]【スタッフ使用】受注管理表!F110=0,0,VLOOKUP([1]【スタッフ使用】受注管理表!F110,ピボット①!$E$3:$F$10,2,FALSE))</f>
        <v>0</v>
      </c>
      <c r="N110" s="79">
        <f t="shared" si="3"/>
        <v>0</v>
      </c>
      <c r="O110" s="83">
        <f>[1]【スタッフ使用】受注管理表!G110</f>
        <v>0</v>
      </c>
      <c r="P110" s="83" t="e">
        <f t="shared" si="4"/>
        <v>#N/A</v>
      </c>
      <c r="Q110" s="83" t="e">
        <f t="shared" si="5"/>
        <v>#N/A</v>
      </c>
    </row>
    <row r="111" spans="11:17" x14ac:dyDescent="0.4">
      <c r="K111" s="79">
        <f>IF([1]【スタッフ使用】受注管理表!D111=0,0,VLOOKUP([1]【スタッフ使用】受注管理表!D111,ピボット①!$B$3:$C$11,2,FALSE))</f>
        <v>0</v>
      </c>
      <c r="L111" s="79">
        <f>IF([1]【スタッフ使用】受注管理表!E111=0,0,VLOOKUP([1]【スタッフ使用】受注管理表!E111,ピボット①!$G$3:$H$25,2,FALSE))</f>
        <v>0</v>
      </c>
      <c r="M111" s="79">
        <f>IF([1]【スタッフ使用】受注管理表!F111=0,0,VLOOKUP([1]【スタッフ使用】受注管理表!F111,ピボット①!$E$3:$F$10,2,FALSE))</f>
        <v>0</v>
      </c>
      <c r="N111" s="79">
        <f t="shared" si="3"/>
        <v>0</v>
      </c>
      <c r="O111" s="83">
        <f>[1]【スタッフ使用】受注管理表!G111</f>
        <v>0</v>
      </c>
      <c r="P111" s="83" t="e">
        <f t="shared" si="4"/>
        <v>#N/A</v>
      </c>
      <c r="Q111" s="83" t="e">
        <f t="shared" si="5"/>
        <v>#N/A</v>
      </c>
    </row>
    <row r="112" spans="11:17" x14ac:dyDescent="0.4">
      <c r="K112" s="79">
        <f>IF([1]【スタッフ使用】受注管理表!D112=0,0,VLOOKUP([1]【スタッフ使用】受注管理表!D112,ピボット①!$B$3:$C$11,2,FALSE))</f>
        <v>0</v>
      </c>
      <c r="L112" s="79">
        <f>IF([1]【スタッフ使用】受注管理表!E112=0,0,VLOOKUP([1]【スタッフ使用】受注管理表!E112,ピボット①!$G$3:$H$25,2,FALSE))</f>
        <v>0</v>
      </c>
      <c r="M112" s="79">
        <f>IF([1]【スタッフ使用】受注管理表!F112=0,0,VLOOKUP([1]【スタッフ使用】受注管理表!F112,ピボット①!$E$3:$F$10,2,FALSE))</f>
        <v>0</v>
      </c>
      <c r="N112" s="79">
        <f t="shared" si="3"/>
        <v>0</v>
      </c>
      <c r="O112" s="83">
        <f>[1]【スタッフ使用】受注管理表!G112</f>
        <v>0</v>
      </c>
      <c r="P112" s="83" t="e">
        <f t="shared" si="4"/>
        <v>#N/A</v>
      </c>
      <c r="Q112" s="83" t="e">
        <f t="shared" si="5"/>
        <v>#N/A</v>
      </c>
    </row>
    <row r="113" spans="11:17" x14ac:dyDescent="0.4">
      <c r="K113" s="79">
        <f>IF([1]【スタッフ使用】受注管理表!D113=0,0,VLOOKUP([1]【スタッフ使用】受注管理表!D113,ピボット①!$B$3:$C$11,2,FALSE))</f>
        <v>0</v>
      </c>
      <c r="L113" s="79">
        <f>IF([1]【スタッフ使用】受注管理表!E113=0,0,VLOOKUP([1]【スタッフ使用】受注管理表!E113,ピボット①!$G$3:$H$25,2,FALSE))</f>
        <v>0</v>
      </c>
      <c r="M113" s="79">
        <f>IF([1]【スタッフ使用】受注管理表!F113=0,0,VLOOKUP([1]【スタッフ使用】受注管理表!F113,ピボット①!$E$3:$F$10,2,FALSE))</f>
        <v>0</v>
      </c>
      <c r="N113" s="79">
        <f t="shared" si="3"/>
        <v>0</v>
      </c>
      <c r="O113" s="83">
        <f>[1]【スタッフ使用】受注管理表!G113</f>
        <v>0</v>
      </c>
      <c r="P113" s="83" t="e">
        <f t="shared" si="4"/>
        <v>#N/A</v>
      </c>
      <c r="Q113" s="83" t="e">
        <f t="shared" si="5"/>
        <v>#N/A</v>
      </c>
    </row>
    <row r="114" spans="11:17" x14ac:dyDescent="0.4">
      <c r="K114" s="79">
        <f>IF([1]【スタッフ使用】受注管理表!D114=0,0,VLOOKUP([1]【スタッフ使用】受注管理表!D114,ピボット①!$B$3:$C$11,2,FALSE))</f>
        <v>0</v>
      </c>
      <c r="L114" s="79">
        <f>IF([1]【スタッフ使用】受注管理表!E114=0,0,VLOOKUP([1]【スタッフ使用】受注管理表!E114,ピボット①!$G$3:$H$25,2,FALSE))</f>
        <v>0</v>
      </c>
      <c r="M114" s="79">
        <f>IF([1]【スタッフ使用】受注管理表!F114=0,0,VLOOKUP([1]【スタッフ使用】受注管理表!F114,ピボット①!$E$3:$F$10,2,FALSE))</f>
        <v>0</v>
      </c>
      <c r="N114" s="79">
        <f t="shared" si="3"/>
        <v>0</v>
      </c>
      <c r="O114" s="83">
        <f>[1]【スタッフ使用】受注管理表!G114</f>
        <v>0</v>
      </c>
      <c r="P114" s="83" t="e">
        <f t="shared" si="4"/>
        <v>#N/A</v>
      </c>
      <c r="Q114" s="83" t="e">
        <f t="shared" si="5"/>
        <v>#N/A</v>
      </c>
    </row>
    <row r="115" spans="11:17" x14ac:dyDescent="0.4">
      <c r="K115" s="79">
        <f>IF([1]【スタッフ使用】受注管理表!D115=0,0,VLOOKUP([1]【スタッフ使用】受注管理表!D115,ピボット①!$B$3:$C$11,2,FALSE))</f>
        <v>0</v>
      </c>
      <c r="L115" s="79">
        <f>IF([1]【スタッフ使用】受注管理表!E115=0,0,VLOOKUP([1]【スタッフ使用】受注管理表!E115,ピボット①!$G$3:$H$25,2,FALSE))</f>
        <v>0</v>
      </c>
      <c r="M115" s="79">
        <f>IF([1]【スタッフ使用】受注管理表!F115=0,0,VLOOKUP([1]【スタッフ使用】受注管理表!F115,ピボット①!$E$3:$F$10,2,FALSE))</f>
        <v>0</v>
      </c>
      <c r="N115" s="79">
        <f t="shared" si="3"/>
        <v>0</v>
      </c>
      <c r="O115" s="83">
        <f>[1]【スタッフ使用】受注管理表!G115</f>
        <v>0</v>
      </c>
      <c r="P115" s="83" t="e">
        <f t="shared" si="4"/>
        <v>#N/A</v>
      </c>
      <c r="Q115" s="83" t="e">
        <f t="shared" si="5"/>
        <v>#N/A</v>
      </c>
    </row>
    <row r="116" spans="11:17" x14ac:dyDescent="0.4">
      <c r="K116" s="79">
        <f>IF([1]【スタッフ使用】受注管理表!D116=0,0,VLOOKUP([1]【スタッフ使用】受注管理表!D116,ピボット①!$B$3:$C$11,2,FALSE))</f>
        <v>0</v>
      </c>
      <c r="L116" s="79">
        <f>IF([1]【スタッフ使用】受注管理表!E116=0,0,VLOOKUP([1]【スタッフ使用】受注管理表!E116,ピボット①!$G$3:$H$25,2,FALSE))</f>
        <v>0</v>
      </c>
      <c r="M116" s="79">
        <f>IF([1]【スタッフ使用】受注管理表!F116=0,0,VLOOKUP([1]【スタッフ使用】受注管理表!F116,ピボット①!$E$3:$F$10,2,FALSE))</f>
        <v>0</v>
      </c>
      <c r="N116" s="79">
        <f t="shared" si="3"/>
        <v>0</v>
      </c>
      <c r="O116" s="83">
        <f>[1]【スタッフ使用】受注管理表!G116</f>
        <v>0</v>
      </c>
      <c r="P116" s="83" t="e">
        <f t="shared" si="4"/>
        <v>#N/A</v>
      </c>
      <c r="Q116" s="83" t="e">
        <f t="shared" si="5"/>
        <v>#N/A</v>
      </c>
    </row>
    <row r="117" spans="11:17" x14ac:dyDescent="0.4">
      <c r="K117" s="79">
        <f>IF([1]【スタッフ使用】受注管理表!D117=0,0,VLOOKUP([1]【スタッフ使用】受注管理表!D117,ピボット①!$B$3:$C$11,2,FALSE))</f>
        <v>0</v>
      </c>
      <c r="L117" s="79">
        <f>IF([1]【スタッフ使用】受注管理表!E117=0,0,VLOOKUP([1]【スタッフ使用】受注管理表!E117,ピボット①!$G$3:$H$25,2,FALSE))</f>
        <v>0</v>
      </c>
      <c r="M117" s="79">
        <f>IF([1]【スタッフ使用】受注管理表!F117=0,0,VLOOKUP([1]【スタッフ使用】受注管理表!F117,ピボット①!$E$3:$F$10,2,FALSE))</f>
        <v>0</v>
      </c>
      <c r="N117" s="79">
        <f t="shared" si="3"/>
        <v>0</v>
      </c>
      <c r="O117" s="83">
        <f>[1]【スタッフ使用】受注管理表!G117</f>
        <v>0</v>
      </c>
      <c r="P117" s="83" t="e">
        <f t="shared" si="4"/>
        <v>#N/A</v>
      </c>
      <c r="Q117" s="83" t="e">
        <f t="shared" si="5"/>
        <v>#N/A</v>
      </c>
    </row>
    <row r="118" spans="11:17" x14ac:dyDescent="0.4">
      <c r="K118" s="79">
        <f>IF([1]【スタッフ使用】受注管理表!D118=0,0,VLOOKUP([1]【スタッフ使用】受注管理表!D118,ピボット①!$B$3:$C$11,2,FALSE))</f>
        <v>0</v>
      </c>
      <c r="L118" s="79">
        <f>IF([1]【スタッフ使用】受注管理表!E118=0,0,VLOOKUP([1]【スタッフ使用】受注管理表!E118,ピボット①!$G$3:$H$25,2,FALSE))</f>
        <v>0</v>
      </c>
      <c r="M118" s="79">
        <f>IF([1]【スタッフ使用】受注管理表!F118=0,0,VLOOKUP([1]【スタッフ使用】受注管理表!F118,ピボット①!$E$3:$F$10,2,FALSE))</f>
        <v>0</v>
      </c>
      <c r="N118" s="79">
        <f t="shared" si="3"/>
        <v>0</v>
      </c>
      <c r="O118" s="83">
        <f>[1]【スタッフ使用】受注管理表!G118</f>
        <v>0</v>
      </c>
      <c r="P118" s="83" t="e">
        <f t="shared" si="4"/>
        <v>#N/A</v>
      </c>
      <c r="Q118" s="83" t="e">
        <f t="shared" si="5"/>
        <v>#N/A</v>
      </c>
    </row>
    <row r="119" spans="11:17" x14ac:dyDescent="0.4">
      <c r="K119" s="79">
        <f>IF([1]【スタッフ使用】受注管理表!D119=0,0,VLOOKUP([1]【スタッフ使用】受注管理表!D119,ピボット①!$B$3:$C$11,2,FALSE))</f>
        <v>0</v>
      </c>
      <c r="L119" s="79">
        <f>IF([1]【スタッフ使用】受注管理表!E119=0,0,VLOOKUP([1]【スタッフ使用】受注管理表!E119,ピボット①!$G$3:$H$25,2,FALSE))</f>
        <v>0</v>
      </c>
      <c r="M119" s="79">
        <f>IF([1]【スタッフ使用】受注管理表!F119=0,0,VLOOKUP([1]【スタッフ使用】受注管理表!F119,ピボット①!$E$3:$F$10,2,FALSE))</f>
        <v>0</v>
      </c>
      <c r="N119" s="79">
        <f t="shared" si="3"/>
        <v>0</v>
      </c>
      <c r="O119" s="83">
        <f>[1]【スタッフ使用】受注管理表!G119</f>
        <v>0</v>
      </c>
      <c r="P119" s="83" t="e">
        <f t="shared" si="4"/>
        <v>#N/A</v>
      </c>
      <c r="Q119" s="83" t="e">
        <f t="shared" si="5"/>
        <v>#N/A</v>
      </c>
    </row>
    <row r="120" spans="11:17" x14ac:dyDescent="0.4">
      <c r="K120" s="79">
        <f>IF([1]【スタッフ使用】受注管理表!D120=0,0,VLOOKUP([1]【スタッフ使用】受注管理表!D120,ピボット①!$B$3:$C$11,2,FALSE))</f>
        <v>0</v>
      </c>
      <c r="L120" s="79">
        <f>IF([1]【スタッフ使用】受注管理表!E120=0,0,VLOOKUP([1]【スタッフ使用】受注管理表!E120,ピボット①!$G$3:$H$25,2,FALSE))</f>
        <v>0</v>
      </c>
      <c r="M120" s="79">
        <f>IF([1]【スタッフ使用】受注管理表!F120=0,0,VLOOKUP([1]【スタッフ使用】受注管理表!F120,ピボット①!$E$3:$F$10,2,FALSE))</f>
        <v>0</v>
      </c>
      <c r="N120" s="79">
        <f t="shared" si="3"/>
        <v>0</v>
      </c>
      <c r="O120" s="83">
        <f>[1]【スタッフ使用】受注管理表!G120</f>
        <v>0</v>
      </c>
      <c r="P120" s="83" t="e">
        <f t="shared" si="4"/>
        <v>#N/A</v>
      </c>
      <c r="Q120" s="83" t="e">
        <f t="shared" si="5"/>
        <v>#N/A</v>
      </c>
    </row>
    <row r="121" spans="11:17" x14ac:dyDescent="0.4">
      <c r="K121" s="79">
        <f>IF([1]【スタッフ使用】受注管理表!D121=0,0,VLOOKUP([1]【スタッフ使用】受注管理表!D121,ピボット①!$B$3:$C$11,2,FALSE))</f>
        <v>0</v>
      </c>
      <c r="L121" s="79">
        <f>IF([1]【スタッフ使用】受注管理表!E121=0,0,VLOOKUP([1]【スタッフ使用】受注管理表!E121,ピボット①!$G$3:$H$25,2,FALSE))</f>
        <v>0</v>
      </c>
      <c r="M121" s="79">
        <f>IF([1]【スタッフ使用】受注管理表!F121=0,0,VLOOKUP([1]【スタッフ使用】受注管理表!F121,ピボット①!$E$3:$F$10,2,FALSE))</f>
        <v>0</v>
      </c>
      <c r="N121" s="79">
        <f t="shared" si="3"/>
        <v>0</v>
      </c>
      <c r="O121" s="83">
        <f>[1]【スタッフ使用】受注管理表!G121</f>
        <v>0</v>
      </c>
      <c r="P121" s="83" t="e">
        <f t="shared" si="4"/>
        <v>#N/A</v>
      </c>
      <c r="Q121" s="83" t="e">
        <f t="shared" si="5"/>
        <v>#N/A</v>
      </c>
    </row>
    <row r="122" spans="11:17" x14ac:dyDescent="0.4">
      <c r="K122" s="79">
        <f>IF([1]【スタッフ使用】受注管理表!D122=0,0,VLOOKUP([1]【スタッフ使用】受注管理表!D122,ピボット①!$B$3:$C$11,2,FALSE))</f>
        <v>0</v>
      </c>
      <c r="L122" s="79">
        <f>IF([1]【スタッフ使用】受注管理表!E122=0,0,VLOOKUP([1]【スタッフ使用】受注管理表!E122,ピボット①!$G$3:$H$25,2,FALSE))</f>
        <v>0</v>
      </c>
      <c r="M122" s="79">
        <f>IF([1]【スタッフ使用】受注管理表!F122=0,0,VLOOKUP([1]【スタッフ使用】受注管理表!F122,ピボット①!$E$3:$F$10,2,FALSE))</f>
        <v>0</v>
      </c>
      <c r="N122" s="79">
        <f t="shared" si="3"/>
        <v>0</v>
      </c>
      <c r="O122" s="83">
        <f>[1]【スタッフ使用】受注管理表!G122</f>
        <v>0</v>
      </c>
      <c r="P122" s="83" t="e">
        <f t="shared" si="4"/>
        <v>#N/A</v>
      </c>
      <c r="Q122" s="83" t="e">
        <f t="shared" si="5"/>
        <v>#N/A</v>
      </c>
    </row>
    <row r="123" spans="11:17" x14ac:dyDescent="0.4">
      <c r="K123" s="79">
        <f>IF([1]【スタッフ使用】受注管理表!D123=0,0,VLOOKUP([1]【スタッフ使用】受注管理表!D123,ピボット①!$B$3:$C$11,2,FALSE))</f>
        <v>0</v>
      </c>
      <c r="L123" s="79">
        <f>IF([1]【スタッフ使用】受注管理表!E123=0,0,VLOOKUP([1]【スタッフ使用】受注管理表!E123,ピボット①!$G$3:$H$25,2,FALSE))</f>
        <v>0</v>
      </c>
      <c r="M123" s="79">
        <f>IF([1]【スタッフ使用】受注管理表!F123=0,0,VLOOKUP([1]【スタッフ使用】受注管理表!F123,ピボット①!$E$3:$F$10,2,FALSE))</f>
        <v>0</v>
      </c>
      <c r="N123" s="79">
        <f t="shared" si="3"/>
        <v>0</v>
      </c>
      <c r="O123" s="83">
        <f>[1]【スタッフ使用】受注管理表!G123</f>
        <v>0</v>
      </c>
      <c r="P123" s="83" t="e">
        <f t="shared" si="4"/>
        <v>#N/A</v>
      </c>
      <c r="Q123" s="83" t="e">
        <f t="shared" si="5"/>
        <v>#N/A</v>
      </c>
    </row>
    <row r="124" spans="11:17" x14ac:dyDescent="0.4">
      <c r="K124" s="79">
        <f>IF([1]【スタッフ使用】受注管理表!D124=0,0,VLOOKUP([1]【スタッフ使用】受注管理表!D124,ピボット①!$B$3:$C$11,2,FALSE))</f>
        <v>0</v>
      </c>
      <c r="L124" s="79">
        <f>IF([1]【スタッフ使用】受注管理表!E124=0,0,VLOOKUP([1]【スタッフ使用】受注管理表!E124,ピボット①!$G$3:$H$25,2,FALSE))</f>
        <v>0</v>
      </c>
      <c r="M124" s="79">
        <f>IF([1]【スタッフ使用】受注管理表!F124=0,0,VLOOKUP([1]【スタッフ使用】受注管理表!F124,ピボット①!$E$3:$F$10,2,FALSE))</f>
        <v>0</v>
      </c>
      <c r="N124" s="79">
        <f t="shared" si="3"/>
        <v>0</v>
      </c>
      <c r="O124" s="83">
        <f>[1]【スタッフ使用】受注管理表!G124</f>
        <v>0</v>
      </c>
      <c r="P124" s="83" t="e">
        <f t="shared" si="4"/>
        <v>#N/A</v>
      </c>
      <c r="Q124" s="83" t="e">
        <f t="shared" si="5"/>
        <v>#N/A</v>
      </c>
    </row>
    <row r="125" spans="11:17" x14ac:dyDescent="0.4">
      <c r="K125" s="79">
        <f>IF([1]【スタッフ使用】受注管理表!D125=0,0,VLOOKUP([1]【スタッフ使用】受注管理表!D125,ピボット①!$B$3:$C$11,2,FALSE))</f>
        <v>0</v>
      </c>
      <c r="L125" s="79">
        <f>IF([1]【スタッフ使用】受注管理表!E125=0,0,VLOOKUP([1]【スタッフ使用】受注管理表!E125,ピボット①!$G$3:$H$25,2,FALSE))</f>
        <v>0</v>
      </c>
      <c r="M125" s="79">
        <f>IF([1]【スタッフ使用】受注管理表!F125=0,0,VLOOKUP([1]【スタッフ使用】受注管理表!F125,ピボット①!$E$3:$F$10,2,FALSE))</f>
        <v>0</v>
      </c>
      <c r="N125" s="79">
        <f t="shared" si="3"/>
        <v>0</v>
      </c>
      <c r="O125" s="83">
        <f>[1]【スタッフ使用】受注管理表!G125</f>
        <v>0</v>
      </c>
      <c r="P125" s="83" t="e">
        <f t="shared" si="4"/>
        <v>#N/A</v>
      </c>
      <c r="Q125" s="83" t="e">
        <f t="shared" si="5"/>
        <v>#N/A</v>
      </c>
    </row>
    <row r="126" spans="11:17" x14ac:dyDescent="0.4">
      <c r="K126" s="79">
        <f>IF([1]【スタッフ使用】受注管理表!D126=0,0,VLOOKUP([1]【スタッフ使用】受注管理表!D126,ピボット①!$B$3:$C$11,2,FALSE))</f>
        <v>0</v>
      </c>
      <c r="L126" s="79">
        <f>IF([1]【スタッフ使用】受注管理表!E126=0,0,VLOOKUP([1]【スタッフ使用】受注管理表!E126,ピボット①!$G$3:$H$25,2,FALSE))</f>
        <v>0</v>
      </c>
      <c r="M126" s="79">
        <f>IF([1]【スタッフ使用】受注管理表!F126=0,0,VLOOKUP([1]【スタッフ使用】受注管理表!F126,ピボット①!$E$3:$F$10,2,FALSE))</f>
        <v>0</v>
      </c>
      <c r="N126" s="79">
        <f t="shared" si="3"/>
        <v>0</v>
      </c>
      <c r="O126" s="83">
        <f>[1]【スタッフ使用】受注管理表!G126</f>
        <v>0</v>
      </c>
      <c r="P126" s="83" t="e">
        <f t="shared" si="4"/>
        <v>#N/A</v>
      </c>
      <c r="Q126" s="83" t="e">
        <f t="shared" si="5"/>
        <v>#N/A</v>
      </c>
    </row>
    <row r="127" spans="11:17" x14ac:dyDescent="0.4">
      <c r="K127" s="79">
        <f>IF([1]【スタッフ使用】受注管理表!D127=0,0,VLOOKUP([1]【スタッフ使用】受注管理表!D127,ピボット①!$B$3:$C$11,2,FALSE))</f>
        <v>0</v>
      </c>
      <c r="L127" s="79">
        <f>IF([1]【スタッフ使用】受注管理表!E127=0,0,VLOOKUP([1]【スタッフ使用】受注管理表!E127,ピボット①!$G$3:$H$25,2,FALSE))</f>
        <v>0</v>
      </c>
      <c r="M127" s="79">
        <f>IF([1]【スタッフ使用】受注管理表!F127=0,0,VLOOKUP([1]【スタッフ使用】受注管理表!F127,ピボット①!$E$3:$F$10,2,FALSE))</f>
        <v>0</v>
      </c>
      <c r="N127" s="79">
        <f t="shared" si="3"/>
        <v>0</v>
      </c>
      <c r="O127" s="83">
        <f>[1]【スタッフ使用】受注管理表!G127</f>
        <v>0</v>
      </c>
      <c r="P127" s="83" t="e">
        <f t="shared" si="4"/>
        <v>#N/A</v>
      </c>
      <c r="Q127" s="83" t="e">
        <f t="shared" si="5"/>
        <v>#N/A</v>
      </c>
    </row>
    <row r="128" spans="11:17" x14ac:dyDescent="0.4">
      <c r="K128" s="79">
        <f>IF([1]【スタッフ使用】受注管理表!D128=0,0,VLOOKUP([1]【スタッフ使用】受注管理表!D128,ピボット①!$B$3:$C$11,2,FALSE))</f>
        <v>0</v>
      </c>
      <c r="L128" s="79">
        <f>IF([1]【スタッフ使用】受注管理表!E128=0,0,VLOOKUP([1]【スタッフ使用】受注管理表!E128,ピボット①!$G$3:$H$25,2,FALSE))</f>
        <v>0</v>
      </c>
      <c r="M128" s="79">
        <f>IF([1]【スタッフ使用】受注管理表!F128=0,0,VLOOKUP([1]【スタッフ使用】受注管理表!F128,ピボット①!$E$3:$F$10,2,FALSE))</f>
        <v>0</v>
      </c>
      <c r="N128" s="79">
        <f t="shared" si="3"/>
        <v>0</v>
      </c>
      <c r="O128" s="83">
        <f>[1]【スタッフ使用】受注管理表!G128</f>
        <v>0</v>
      </c>
      <c r="P128" s="83" t="e">
        <f t="shared" si="4"/>
        <v>#N/A</v>
      </c>
      <c r="Q128" s="83" t="e">
        <f t="shared" si="5"/>
        <v>#N/A</v>
      </c>
    </row>
    <row r="129" spans="11:17" x14ac:dyDescent="0.4">
      <c r="K129" s="79">
        <f>IF([1]【スタッフ使用】受注管理表!D129=0,0,VLOOKUP([1]【スタッフ使用】受注管理表!D129,ピボット①!$B$3:$C$11,2,FALSE))</f>
        <v>0</v>
      </c>
      <c r="L129" s="79">
        <f>IF([1]【スタッフ使用】受注管理表!E129=0,0,VLOOKUP([1]【スタッフ使用】受注管理表!E129,ピボット①!$G$3:$H$25,2,FALSE))</f>
        <v>0</v>
      </c>
      <c r="M129" s="79">
        <f>IF([1]【スタッフ使用】受注管理表!F129=0,0,VLOOKUP([1]【スタッフ使用】受注管理表!F129,ピボット①!$E$3:$F$10,2,FALSE))</f>
        <v>0</v>
      </c>
      <c r="N129" s="79">
        <f t="shared" si="3"/>
        <v>0</v>
      </c>
      <c r="O129" s="83">
        <f>[1]【スタッフ使用】受注管理表!G129</f>
        <v>0</v>
      </c>
      <c r="P129" s="83" t="e">
        <f t="shared" si="4"/>
        <v>#N/A</v>
      </c>
      <c r="Q129" s="83" t="e">
        <f t="shared" si="5"/>
        <v>#N/A</v>
      </c>
    </row>
    <row r="130" spans="11:17" x14ac:dyDescent="0.4">
      <c r="K130" s="79">
        <f>IF([1]【スタッフ使用】受注管理表!D130=0,0,VLOOKUP([1]【スタッフ使用】受注管理表!D130,ピボット①!$B$3:$C$11,2,FALSE))</f>
        <v>0</v>
      </c>
      <c r="L130" s="79">
        <f>IF([1]【スタッフ使用】受注管理表!E130=0,0,VLOOKUP([1]【スタッフ使用】受注管理表!E130,ピボット①!$G$3:$H$25,2,FALSE))</f>
        <v>0</v>
      </c>
      <c r="M130" s="79">
        <f>IF([1]【スタッフ使用】受注管理表!F130=0,0,VLOOKUP([1]【スタッフ使用】受注管理表!F130,ピボット①!$E$3:$F$10,2,FALSE))</f>
        <v>0</v>
      </c>
      <c r="N130" s="79">
        <f t="shared" si="3"/>
        <v>0</v>
      </c>
      <c r="O130" s="83">
        <f>[1]【スタッフ使用】受注管理表!G130</f>
        <v>0</v>
      </c>
      <c r="P130" s="83" t="e">
        <f t="shared" si="4"/>
        <v>#N/A</v>
      </c>
      <c r="Q130" s="83" t="e">
        <f t="shared" si="5"/>
        <v>#N/A</v>
      </c>
    </row>
    <row r="131" spans="11:17" x14ac:dyDescent="0.4">
      <c r="K131" s="79">
        <f>IF([1]【スタッフ使用】受注管理表!D131=0,0,VLOOKUP([1]【スタッフ使用】受注管理表!D131,ピボット①!$B$3:$C$11,2,FALSE))</f>
        <v>0</v>
      </c>
      <c r="L131" s="79">
        <f>IF([1]【スタッフ使用】受注管理表!E131=0,0,VLOOKUP([1]【スタッフ使用】受注管理表!E131,ピボット①!$G$3:$H$25,2,FALSE))</f>
        <v>0</v>
      </c>
      <c r="M131" s="79">
        <f>IF([1]【スタッフ使用】受注管理表!F131=0,0,VLOOKUP([1]【スタッフ使用】受注管理表!F131,ピボット①!$E$3:$F$10,2,FALSE))</f>
        <v>0</v>
      </c>
      <c r="N131" s="79">
        <f t="shared" ref="N131:N194" si="6">1000*K131+L131+100*M131</f>
        <v>0</v>
      </c>
      <c r="O131" s="83">
        <f>[1]【スタッフ使用】受注管理表!G131</f>
        <v>0</v>
      </c>
      <c r="P131" s="83" t="e">
        <f t="shared" ref="P131:P194" si="7">VLOOKUP(K131,$C$3:$D$11,2,FALSE)</f>
        <v>#N/A</v>
      </c>
      <c r="Q131" s="83" t="e">
        <f t="shared" ref="Q131:Q194" si="8">O131*P131</f>
        <v>#N/A</v>
      </c>
    </row>
    <row r="132" spans="11:17" x14ac:dyDescent="0.4">
      <c r="K132" s="79">
        <f>IF([1]【スタッフ使用】受注管理表!D132=0,0,VLOOKUP([1]【スタッフ使用】受注管理表!D132,ピボット①!$B$3:$C$11,2,FALSE))</f>
        <v>0</v>
      </c>
      <c r="L132" s="79">
        <f>IF([1]【スタッフ使用】受注管理表!E132=0,0,VLOOKUP([1]【スタッフ使用】受注管理表!E132,ピボット①!$G$3:$H$25,2,FALSE))</f>
        <v>0</v>
      </c>
      <c r="M132" s="79">
        <f>IF([1]【スタッフ使用】受注管理表!F132=0,0,VLOOKUP([1]【スタッフ使用】受注管理表!F132,ピボット①!$E$3:$F$10,2,FALSE))</f>
        <v>0</v>
      </c>
      <c r="N132" s="79">
        <f t="shared" si="6"/>
        <v>0</v>
      </c>
      <c r="O132" s="83">
        <f>[1]【スタッフ使用】受注管理表!G132</f>
        <v>0</v>
      </c>
      <c r="P132" s="83" t="e">
        <f t="shared" si="7"/>
        <v>#N/A</v>
      </c>
      <c r="Q132" s="83" t="e">
        <f t="shared" si="8"/>
        <v>#N/A</v>
      </c>
    </row>
    <row r="133" spans="11:17" x14ac:dyDescent="0.4">
      <c r="K133" s="79">
        <f>IF([1]【スタッフ使用】受注管理表!D133=0,0,VLOOKUP([1]【スタッフ使用】受注管理表!D133,ピボット①!$B$3:$C$11,2,FALSE))</f>
        <v>0</v>
      </c>
      <c r="L133" s="79">
        <f>IF([1]【スタッフ使用】受注管理表!E133=0,0,VLOOKUP([1]【スタッフ使用】受注管理表!E133,ピボット①!$G$3:$H$25,2,FALSE))</f>
        <v>0</v>
      </c>
      <c r="M133" s="79">
        <f>IF([1]【スタッフ使用】受注管理表!F133=0,0,VLOOKUP([1]【スタッフ使用】受注管理表!F133,ピボット①!$E$3:$F$10,2,FALSE))</f>
        <v>0</v>
      </c>
      <c r="N133" s="79">
        <f t="shared" si="6"/>
        <v>0</v>
      </c>
      <c r="O133" s="83">
        <f>[1]【スタッフ使用】受注管理表!G133</f>
        <v>0</v>
      </c>
      <c r="P133" s="83" t="e">
        <f t="shared" si="7"/>
        <v>#N/A</v>
      </c>
      <c r="Q133" s="83" t="e">
        <f t="shared" si="8"/>
        <v>#N/A</v>
      </c>
    </row>
    <row r="134" spans="11:17" x14ac:dyDescent="0.4">
      <c r="K134" s="79">
        <f>IF([1]【スタッフ使用】受注管理表!D134=0,0,VLOOKUP([1]【スタッフ使用】受注管理表!D134,ピボット①!$B$3:$C$11,2,FALSE))</f>
        <v>0</v>
      </c>
      <c r="L134" s="79">
        <f>IF([1]【スタッフ使用】受注管理表!E134=0,0,VLOOKUP([1]【スタッフ使用】受注管理表!E134,ピボット①!$G$3:$H$25,2,FALSE))</f>
        <v>0</v>
      </c>
      <c r="M134" s="79">
        <f>IF([1]【スタッフ使用】受注管理表!F134=0,0,VLOOKUP([1]【スタッフ使用】受注管理表!F134,ピボット①!$E$3:$F$10,2,FALSE))</f>
        <v>0</v>
      </c>
      <c r="N134" s="79">
        <f t="shared" si="6"/>
        <v>0</v>
      </c>
      <c r="O134" s="83">
        <f>[1]【スタッフ使用】受注管理表!G134</f>
        <v>0</v>
      </c>
      <c r="P134" s="83" t="e">
        <f t="shared" si="7"/>
        <v>#N/A</v>
      </c>
      <c r="Q134" s="83" t="e">
        <f t="shared" si="8"/>
        <v>#N/A</v>
      </c>
    </row>
    <row r="135" spans="11:17" x14ac:dyDescent="0.4">
      <c r="K135" s="79">
        <f>IF([1]【スタッフ使用】受注管理表!D135=0,0,VLOOKUP([1]【スタッフ使用】受注管理表!D135,ピボット①!$B$3:$C$11,2,FALSE))</f>
        <v>0</v>
      </c>
      <c r="L135" s="79">
        <f>IF([1]【スタッフ使用】受注管理表!E135=0,0,VLOOKUP([1]【スタッフ使用】受注管理表!E135,ピボット①!$G$3:$H$25,2,FALSE))</f>
        <v>0</v>
      </c>
      <c r="M135" s="79">
        <f>IF([1]【スタッフ使用】受注管理表!F135=0,0,VLOOKUP([1]【スタッフ使用】受注管理表!F135,ピボット①!$E$3:$F$10,2,FALSE))</f>
        <v>0</v>
      </c>
      <c r="N135" s="79">
        <f t="shared" si="6"/>
        <v>0</v>
      </c>
      <c r="O135" s="83">
        <f>[1]【スタッフ使用】受注管理表!G135</f>
        <v>0</v>
      </c>
      <c r="P135" s="83" t="e">
        <f t="shared" si="7"/>
        <v>#N/A</v>
      </c>
      <c r="Q135" s="83" t="e">
        <f t="shared" si="8"/>
        <v>#N/A</v>
      </c>
    </row>
    <row r="136" spans="11:17" x14ac:dyDescent="0.4">
      <c r="K136" s="79">
        <f>IF([1]【スタッフ使用】受注管理表!D136=0,0,VLOOKUP([1]【スタッフ使用】受注管理表!D136,ピボット①!$B$3:$C$11,2,FALSE))</f>
        <v>0</v>
      </c>
      <c r="L136" s="79">
        <f>IF([1]【スタッフ使用】受注管理表!E136=0,0,VLOOKUP([1]【スタッフ使用】受注管理表!E136,ピボット①!$G$3:$H$25,2,FALSE))</f>
        <v>0</v>
      </c>
      <c r="M136" s="79">
        <f>IF([1]【スタッフ使用】受注管理表!F136=0,0,VLOOKUP([1]【スタッフ使用】受注管理表!F136,ピボット①!$E$3:$F$10,2,FALSE))</f>
        <v>0</v>
      </c>
      <c r="N136" s="79">
        <f t="shared" si="6"/>
        <v>0</v>
      </c>
      <c r="O136" s="83">
        <f>[1]【スタッフ使用】受注管理表!G136</f>
        <v>0</v>
      </c>
      <c r="P136" s="83" t="e">
        <f t="shared" si="7"/>
        <v>#N/A</v>
      </c>
      <c r="Q136" s="83" t="e">
        <f t="shared" si="8"/>
        <v>#N/A</v>
      </c>
    </row>
    <row r="137" spans="11:17" x14ac:dyDescent="0.4">
      <c r="K137" s="79">
        <f>IF([1]【スタッフ使用】受注管理表!D137=0,0,VLOOKUP([1]【スタッフ使用】受注管理表!D137,ピボット①!$B$3:$C$11,2,FALSE))</f>
        <v>0</v>
      </c>
      <c r="L137" s="79">
        <f>IF([1]【スタッフ使用】受注管理表!E137=0,0,VLOOKUP([1]【スタッフ使用】受注管理表!E137,ピボット①!$G$3:$H$25,2,FALSE))</f>
        <v>0</v>
      </c>
      <c r="M137" s="79">
        <f>IF([1]【スタッフ使用】受注管理表!F137=0,0,VLOOKUP([1]【スタッフ使用】受注管理表!F137,ピボット①!$E$3:$F$10,2,FALSE))</f>
        <v>0</v>
      </c>
      <c r="N137" s="79">
        <f t="shared" si="6"/>
        <v>0</v>
      </c>
      <c r="O137" s="83">
        <f>[1]【スタッフ使用】受注管理表!G137</f>
        <v>0</v>
      </c>
      <c r="P137" s="83" t="e">
        <f t="shared" si="7"/>
        <v>#N/A</v>
      </c>
      <c r="Q137" s="83" t="e">
        <f t="shared" si="8"/>
        <v>#N/A</v>
      </c>
    </row>
    <row r="138" spans="11:17" x14ac:dyDescent="0.4">
      <c r="K138" s="79">
        <f>IF([1]【スタッフ使用】受注管理表!D138=0,0,VLOOKUP([1]【スタッフ使用】受注管理表!D138,ピボット①!$B$3:$C$11,2,FALSE))</f>
        <v>0</v>
      </c>
      <c r="L138" s="79">
        <f>IF([1]【スタッフ使用】受注管理表!E138=0,0,VLOOKUP([1]【スタッフ使用】受注管理表!E138,ピボット①!$G$3:$H$25,2,FALSE))</f>
        <v>0</v>
      </c>
      <c r="M138" s="79">
        <f>IF([1]【スタッフ使用】受注管理表!F138=0,0,VLOOKUP([1]【スタッフ使用】受注管理表!F138,ピボット①!$E$3:$F$10,2,FALSE))</f>
        <v>0</v>
      </c>
      <c r="N138" s="79">
        <f t="shared" si="6"/>
        <v>0</v>
      </c>
      <c r="O138" s="83">
        <f>[1]【スタッフ使用】受注管理表!G138</f>
        <v>0</v>
      </c>
      <c r="P138" s="83" t="e">
        <f t="shared" si="7"/>
        <v>#N/A</v>
      </c>
      <c r="Q138" s="83" t="e">
        <f t="shared" si="8"/>
        <v>#N/A</v>
      </c>
    </row>
    <row r="139" spans="11:17" x14ac:dyDescent="0.4">
      <c r="K139" s="79">
        <f>IF([1]【スタッフ使用】受注管理表!D139=0,0,VLOOKUP([1]【スタッフ使用】受注管理表!D139,ピボット①!$B$3:$C$11,2,FALSE))</f>
        <v>0</v>
      </c>
      <c r="L139" s="79">
        <f>IF([1]【スタッフ使用】受注管理表!E139=0,0,VLOOKUP([1]【スタッフ使用】受注管理表!E139,ピボット①!$G$3:$H$25,2,FALSE))</f>
        <v>0</v>
      </c>
      <c r="M139" s="79">
        <f>IF([1]【スタッフ使用】受注管理表!F139=0,0,VLOOKUP([1]【スタッフ使用】受注管理表!F139,ピボット①!$E$3:$F$10,2,FALSE))</f>
        <v>0</v>
      </c>
      <c r="N139" s="79">
        <f t="shared" si="6"/>
        <v>0</v>
      </c>
      <c r="O139" s="83">
        <f>[1]【スタッフ使用】受注管理表!G139</f>
        <v>0</v>
      </c>
      <c r="P139" s="83" t="e">
        <f t="shared" si="7"/>
        <v>#N/A</v>
      </c>
      <c r="Q139" s="83" t="e">
        <f t="shared" si="8"/>
        <v>#N/A</v>
      </c>
    </row>
    <row r="140" spans="11:17" x14ac:dyDescent="0.4">
      <c r="K140" s="79">
        <f>IF([1]【スタッフ使用】受注管理表!D140=0,0,VLOOKUP([1]【スタッフ使用】受注管理表!D140,ピボット①!$B$3:$C$11,2,FALSE))</f>
        <v>0</v>
      </c>
      <c r="L140" s="79">
        <f>IF([1]【スタッフ使用】受注管理表!E140=0,0,VLOOKUP([1]【スタッフ使用】受注管理表!E140,ピボット①!$G$3:$H$25,2,FALSE))</f>
        <v>0</v>
      </c>
      <c r="M140" s="79">
        <f>IF([1]【スタッフ使用】受注管理表!F140=0,0,VLOOKUP([1]【スタッフ使用】受注管理表!F140,ピボット①!$E$3:$F$10,2,FALSE))</f>
        <v>0</v>
      </c>
      <c r="N140" s="79">
        <f t="shared" si="6"/>
        <v>0</v>
      </c>
      <c r="O140" s="83">
        <f>[1]【スタッフ使用】受注管理表!G140</f>
        <v>0</v>
      </c>
      <c r="P140" s="83" t="e">
        <f t="shared" si="7"/>
        <v>#N/A</v>
      </c>
      <c r="Q140" s="83" t="e">
        <f t="shared" si="8"/>
        <v>#N/A</v>
      </c>
    </row>
    <row r="141" spans="11:17" x14ac:dyDescent="0.4">
      <c r="K141" s="79">
        <f>IF([1]【スタッフ使用】受注管理表!D141=0,0,VLOOKUP([1]【スタッフ使用】受注管理表!D141,ピボット①!$B$3:$C$11,2,FALSE))</f>
        <v>0</v>
      </c>
      <c r="L141" s="79">
        <f>IF([1]【スタッフ使用】受注管理表!E141=0,0,VLOOKUP([1]【スタッフ使用】受注管理表!E141,ピボット①!$G$3:$H$25,2,FALSE))</f>
        <v>0</v>
      </c>
      <c r="M141" s="79">
        <f>IF([1]【スタッフ使用】受注管理表!F141=0,0,VLOOKUP([1]【スタッフ使用】受注管理表!F141,ピボット①!$E$3:$F$10,2,FALSE))</f>
        <v>0</v>
      </c>
      <c r="N141" s="79">
        <f t="shared" si="6"/>
        <v>0</v>
      </c>
      <c r="O141" s="83">
        <f>[1]【スタッフ使用】受注管理表!G141</f>
        <v>0</v>
      </c>
      <c r="P141" s="83" t="e">
        <f t="shared" si="7"/>
        <v>#N/A</v>
      </c>
      <c r="Q141" s="83" t="e">
        <f t="shared" si="8"/>
        <v>#N/A</v>
      </c>
    </row>
    <row r="142" spans="11:17" x14ac:dyDescent="0.4">
      <c r="K142" s="79">
        <f>IF([1]【スタッフ使用】受注管理表!D142=0,0,VLOOKUP([1]【スタッフ使用】受注管理表!D142,ピボット①!$B$3:$C$11,2,FALSE))</f>
        <v>0</v>
      </c>
      <c r="L142" s="79">
        <f>IF([1]【スタッフ使用】受注管理表!E142=0,0,VLOOKUP([1]【スタッフ使用】受注管理表!E142,ピボット①!$G$3:$H$25,2,FALSE))</f>
        <v>0</v>
      </c>
      <c r="M142" s="79">
        <f>IF([1]【スタッフ使用】受注管理表!F142=0,0,VLOOKUP([1]【スタッフ使用】受注管理表!F142,ピボット①!$E$3:$F$10,2,FALSE))</f>
        <v>0</v>
      </c>
      <c r="N142" s="79">
        <f t="shared" si="6"/>
        <v>0</v>
      </c>
      <c r="O142" s="83">
        <f>[1]【スタッフ使用】受注管理表!G142</f>
        <v>0</v>
      </c>
      <c r="P142" s="83" t="e">
        <f t="shared" si="7"/>
        <v>#N/A</v>
      </c>
      <c r="Q142" s="83" t="e">
        <f t="shared" si="8"/>
        <v>#N/A</v>
      </c>
    </row>
    <row r="143" spans="11:17" x14ac:dyDescent="0.4">
      <c r="K143" s="79">
        <f>IF([1]【スタッフ使用】受注管理表!D143=0,0,VLOOKUP([1]【スタッフ使用】受注管理表!D143,ピボット①!$B$3:$C$11,2,FALSE))</f>
        <v>0</v>
      </c>
      <c r="L143" s="79">
        <f>IF([1]【スタッフ使用】受注管理表!E143=0,0,VLOOKUP([1]【スタッフ使用】受注管理表!E143,ピボット①!$G$3:$H$25,2,FALSE))</f>
        <v>0</v>
      </c>
      <c r="M143" s="79">
        <f>IF([1]【スタッフ使用】受注管理表!F143=0,0,VLOOKUP([1]【スタッフ使用】受注管理表!F143,ピボット①!$E$3:$F$10,2,FALSE))</f>
        <v>0</v>
      </c>
      <c r="N143" s="79">
        <f t="shared" si="6"/>
        <v>0</v>
      </c>
      <c r="O143" s="83">
        <f>[1]【スタッフ使用】受注管理表!G143</f>
        <v>0</v>
      </c>
      <c r="P143" s="83" t="e">
        <f t="shared" si="7"/>
        <v>#N/A</v>
      </c>
      <c r="Q143" s="83" t="e">
        <f t="shared" si="8"/>
        <v>#N/A</v>
      </c>
    </row>
    <row r="144" spans="11:17" x14ac:dyDescent="0.4">
      <c r="K144" s="79">
        <f>IF([1]【スタッフ使用】受注管理表!D144=0,0,VLOOKUP([1]【スタッフ使用】受注管理表!D144,ピボット①!$B$3:$C$11,2,FALSE))</f>
        <v>0</v>
      </c>
      <c r="L144" s="79">
        <f>IF([1]【スタッフ使用】受注管理表!E144=0,0,VLOOKUP([1]【スタッフ使用】受注管理表!E144,ピボット①!$G$3:$H$25,2,FALSE))</f>
        <v>0</v>
      </c>
      <c r="M144" s="79">
        <f>IF([1]【スタッフ使用】受注管理表!F144=0,0,VLOOKUP([1]【スタッフ使用】受注管理表!F144,ピボット①!$E$3:$F$10,2,FALSE))</f>
        <v>0</v>
      </c>
      <c r="N144" s="79">
        <f t="shared" si="6"/>
        <v>0</v>
      </c>
      <c r="O144" s="83">
        <f>[1]【スタッフ使用】受注管理表!G144</f>
        <v>0</v>
      </c>
      <c r="P144" s="83" t="e">
        <f t="shared" si="7"/>
        <v>#N/A</v>
      </c>
      <c r="Q144" s="83" t="e">
        <f t="shared" si="8"/>
        <v>#N/A</v>
      </c>
    </row>
    <row r="145" spans="11:17" x14ac:dyDescent="0.4">
      <c r="K145" s="79">
        <f>IF([1]【スタッフ使用】受注管理表!D145=0,0,VLOOKUP([1]【スタッフ使用】受注管理表!D145,ピボット①!$B$3:$C$11,2,FALSE))</f>
        <v>0</v>
      </c>
      <c r="L145" s="79">
        <f>IF([1]【スタッフ使用】受注管理表!E145=0,0,VLOOKUP([1]【スタッフ使用】受注管理表!E145,ピボット①!$G$3:$H$25,2,FALSE))</f>
        <v>0</v>
      </c>
      <c r="M145" s="79">
        <f>IF([1]【スタッフ使用】受注管理表!F145=0,0,VLOOKUP([1]【スタッフ使用】受注管理表!F145,ピボット①!$E$3:$F$10,2,FALSE))</f>
        <v>0</v>
      </c>
      <c r="N145" s="79">
        <f t="shared" si="6"/>
        <v>0</v>
      </c>
      <c r="O145" s="83">
        <f>[1]【スタッフ使用】受注管理表!G145</f>
        <v>0</v>
      </c>
      <c r="P145" s="83" t="e">
        <f t="shared" si="7"/>
        <v>#N/A</v>
      </c>
      <c r="Q145" s="83" t="e">
        <f t="shared" si="8"/>
        <v>#N/A</v>
      </c>
    </row>
    <row r="146" spans="11:17" x14ac:dyDescent="0.4">
      <c r="K146" s="79">
        <f>IF([1]【スタッフ使用】受注管理表!D146=0,0,VLOOKUP([1]【スタッフ使用】受注管理表!D146,ピボット①!$B$3:$C$11,2,FALSE))</f>
        <v>0</v>
      </c>
      <c r="L146" s="79">
        <f>IF([1]【スタッフ使用】受注管理表!E146=0,0,VLOOKUP([1]【スタッフ使用】受注管理表!E146,ピボット①!$G$3:$H$25,2,FALSE))</f>
        <v>0</v>
      </c>
      <c r="M146" s="79">
        <f>IF([1]【スタッフ使用】受注管理表!F146=0,0,VLOOKUP([1]【スタッフ使用】受注管理表!F146,ピボット①!$E$3:$F$10,2,FALSE))</f>
        <v>0</v>
      </c>
      <c r="N146" s="79">
        <f t="shared" si="6"/>
        <v>0</v>
      </c>
      <c r="O146" s="83">
        <f>[1]【スタッフ使用】受注管理表!G146</f>
        <v>0</v>
      </c>
      <c r="P146" s="83" t="e">
        <f t="shared" si="7"/>
        <v>#N/A</v>
      </c>
      <c r="Q146" s="83" t="e">
        <f t="shared" si="8"/>
        <v>#N/A</v>
      </c>
    </row>
    <row r="147" spans="11:17" x14ac:dyDescent="0.4">
      <c r="K147" s="79">
        <f>IF([1]【スタッフ使用】受注管理表!D147=0,0,VLOOKUP([1]【スタッフ使用】受注管理表!D147,ピボット①!$B$3:$C$11,2,FALSE))</f>
        <v>0</v>
      </c>
      <c r="L147" s="79">
        <f>IF([1]【スタッフ使用】受注管理表!E147=0,0,VLOOKUP([1]【スタッフ使用】受注管理表!E147,ピボット①!$G$3:$H$25,2,FALSE))</f>
        <v>0</v>
      </c>
      <c r="M147" s="79">
        <f>IF([1]【スタッフ使用】受注管理表!F147=0,0,VLOOKUP([1]【スタッフ使用】受注管理表!F147,ピボット①!$E$3:$F$10,2,FALSE))</f>
        <v>0</v>
      </c>
      <c r="N147" s="79">
        <f t="shared" si="6"/>
        <v>0</v>
      </c>
      <c r="O147" s="83">
        <f>[1]【スタッフ使用】受注管理表!G147</f>
        <v>0</v>
      </c>
      <c r="P147" s="83" t="e">
        <f t="shared" si="7"/>
        <v>#N/A</v>
      </c>
      <c r="Q147" s="83" t="e">
        <f t="shared" si="8"/>
        <v>#N/A</v>
      </c>
    </row>
    <row r="148" spans="11:17" x14ac:dyDescent="0.4">
      <c r="K148" s="79">
        <f>IF([1]【スタッフ使用】受注管理表!D148=0,0,VLOOKUP([1]【スタッフ使用】受注管理表!D148,ピボット①!$B$3:$C$11,2,FALSE))</f>
        <v>0</v>
      </c>
      <c r="L148" s="79">
        <f>IF([1]【スタッフ使用】受注管理表!E148=0,0,VLOOKUP([1]【スタッフ使用】受注管理表!E148,ピボット①!$G$3:$H$25,2,FALSE))</f>
        <v>0</v>
      </c>
      <c r="M148" s="79">
        <f>IF([1]【スタッフ使用】受注管理表!F148=0,0,VLOOKUP([1]【スタッフ使用】受注管理表!F148,ピボット①!$E$3:$F$10,2,FALSE))</f>
        <v>0</v>
      </c>
      <c r="N148" s="79">
        <f t="shared" si="6"/>
        <v>0</v>
      </c>
      <c r="O148" s="83">
        <f>[1]【スタッフ使用】受注管理表!G148</f>
        <v>0</v>
      </c>
      <c r="P148" s="83" t="e">
        <f t="shared" si="7"/>
        <v>#N/A</v>
      </c>
      <c r="Q148" s="83" t="e">
        <f t="shared" si="8"/>
        <v>#N/A</v>
      </c>
    </row>
    <row r="149" spans="11:17" x14ac:dyDescent="0.4">
      <c r="K149" s="79">
        <f>IF([1]【スタッフ使用】受注管理表!D149=0,0,VLOOKUP([1]【スタッフ使用】受注管理表!D149,ピボット①!$B$3:$C$11,2,FALSE))</f>
        <v>0</v>
      </c>
      <c r="L149" s="79">
        <f>IF([1]【スタッフ使用】受注管理表!E149=0,0,VLOOKUP([1]【スタッフ使用】受注管理表!E149,ピボット①!$G$3:$H$25,2,FALSE))</f>
        <v>0</v>
      </c>
      <c r="M149" s="79">
        <f>IF([1]【スタッフ使用】受注管理表!F149=0,0,VLOOKUP([1]【スタッフ使用】受注管理表!F149,ピボット①!$E$3:$F$10,2,FALSE))</f>
        <v>0</v>
      </c>
      <c r="N149" s="79">
        <f t="shared" si="6"/>
        <v>0</v>
      </c>
      <c r="O149" s="83">
        <f>[1]【スタッフ使用】受注管理表!G149</f>
        <v>0</v>
      </c>
      <c r="P149" s="83" t="e">
        <f t="shared" si="7"/>
        <v>#N/A</v>
      </c>
      <c r="Q149" s="83" t="e">
        <f t="shared" si="8"/>
        <v>#N/A</v>
      </c>
    </row>
    <row r="150" spans="11:17" x14ac:dyDescent="0.4">
      <c r="K150" s="79">
        <f>IF([1]【スタッフ使用】受注管理表!D150=0,0,VLOOKUP([1]【スタッフ使用】受注管理表!D150,ピボット①!$B$3:$C$11,2,FALSE))</f>
        <v>0</v>
      </c>
      <c r="L150" s="79">
        <f>IF([1]【スタッフ使用】受注管理表!E150=0,0,VLOOKUP([1]【スタッフ使用】受注管理表!E150,ピボット①!$G$3:$H$25,2,FALSE))</f>
        <v>0</v>
      </c>
      <c r="M150" s="79">
        <f>IF([1]【スタッフ使用】受注管理表!F150=0,0,VLOOKUP([1]【スタッフ使用】受注管理表!F150,ピボット①!$E$3:$F$10,2,FALSE))</f>
        <v>0</v>
      </c>
      <c r="N150" s="79">
        <f t="shared" si="6"/>
        <v>0</v>
      </c>
      <c r="O150" s="83">
        <f>[1]【スタッフ使用】受注管理表!G150</f>
        <v>0</v>
      </c>
      <c r="P150" s="83" t="e">
        <f t="shared" si="7"/>
        <v>#N/A</v>
      </c>
      <c r="Q150" s="83" t="e">
        <f t="shared" si="8"/>
        <v>#N/A</v>
      </c>
    </row>
    <row r="151" spans="11:17" x14ac:dyDescent="0.4">
      <c r="K151" s="79">
        <f>IF([1]【スタッフ使用】受注管理表!D151=0,0,VLOOKUP([1]【スタッフ使用】受注管理表!D151,ピボット①!$B$3:$C$11,2,FALSE))</f>
        <v>0</v>
      </c>
      <c r="L151" s="79">
        <f>IF([1]【スタッフ使用】受注管理表!E151=0,0,VLOOKUP([1]【スタッフ使用】受注管理表!E151,ピボット①!$G$3:$H$25,2,FALSE))</f>
        <v>0</v>
      </c>
      <c r="M151" s="79">
        <f>IF([1]【スタッフ使用】受注管理表!F151=0,0,VLOOKUP([1]【スタッフ使用】受注管理表!F151,ピボット①!$E$3:$F$10,2,FALSE))</f>
        <v>0</v>
      </c>
      <c r="N151" s="79">
        <f t="shared" si="6"/>
        <v>0</v>
      </c>
      <c r="O151" s="83">
        <f>[1]【スタッフ使用】受注管理表!G151</f>
        <v>0</v>
      </c>
      <c r="P151" s="83" t="e">
        <f t="shared" si="7"/>
        <v>#N/A</v>
      </c>
      <c r="Q151" s="83" t="e">
        <f t="shared" si="8"/>
        <v>#N/A</v>
      </c>
    </row>
    <row r="152" spans="11:17" x14ac:dyDescent="0.4">
      <c r="K152" s="79">
        <f>IF([1]【スタッフ使用】受注管理表!D152=0,0,VLOOKUP([1]【スタッフ使用】受注管理表!D152,ピボット①!$B$3:$C$11,2,FALSE))</f>
        <v>0</v>
      </c>
      <c r="L152" s="79">
        <f>IF([1]【スタッフ使用】受注管理表!E152=0,0,VLOOKUP([1]【スタッフ使用】受注管理表!E152,ピボット①!$G$3:$H$25,2,FALSE))</f>
        <v>0</v>
      </c>
      <c r="M152" s="79">
        <f>IF([1]【スタッフ使用】受注管理表!F152=0,0,VLOOKUP([1]【スタッフ使用】受注管理表!F152,ピボット①!$E$3:$F$10,2,FALSE))</f>
        <v>0</v>
      </c>
      <c r="N152" s="79">
        <f t="shared" si="6"/>
        <v>0</v>
      </c>
      <c r="O152" s="83">
        <f>[1]【スタッフ使用】受注管理表!G152</f>
        <v>0</v>
      </c>
      <c r="P152" s="83" t="e">
        <f t="shared" si="7"/>
        <v>#N/A</v>
      </c>
      <c r="Q152" s="83" t="e">
        <f t="shared" si="8"/>
        <v>#N/A</v>
      </c>
    </row>
    <row r="153" spans="11:17" x14ac:dyDescent="0.4">
      <c r="K153" s="79">
        <f>IF([1]【スタッフ使用】受注管理表!D153=0,0,VLOOKUP([1]【スタッフ使用】受注管理表!D153,ピボット①!$B$3:$C$11,2,FALSE))</f>
        <v>0</v>
      </c>
      <c r="L153" s="79">
        <f>IF([1]【スタッフ使用】受注管理表!E153=0,0,VLOOKUP([1]【スタッフ使用】受注管理表!E153,ピボット①!$G$3:$H$25,2,FALSE))</f>
        <v>0</v>
      </c>
      <c r="M153" s="79">
        <f>IF([1]【スタッフ使用】受注管理表!F153=0,0,VLOOKUP([1]【スタッフ使用】受注管理表!F153,ピボット①!$E$3:$F$10,2,FALSE))</f>
        <v>0</v>
      </c>
      <c r="N153" s="79">
        <f t="shared" si="6"/>
        <v>0</v>
      </c>
      <c r="O153" s="83">
        <f>[1]【スタッフ使用】受注管理表!G153</f>
        <v>0</v>
      </c>
      <c r="P153" s="83" t="e">
        <f t="shared" si="7"/>
        <v>#N/A</v>
      </c>
      <c r="Q153" s="83" t="e">
        <f t="shared" si="8"/>
        <v>#N/A</v>
      </c>
    </row>
    <row r="154" spans="11:17" x14ac:dyDescent="0.4">
      <c r="K154" s="79">
        <f>IF([1]【スタッフ使用】受注管理表!D154=0,0,VLOOKUP([1]【スタッフ使用】受注管理表!D154,ピボット①!$B$3:$C$11,2,FALSE))</f>
        <v>0</v>
      </c>
      <c r="L154" s="79">
        <f>IF([1]【スタッフ使用】受注管理表!E154=0,0,VLOOKUP([1]【スタッフ使用】受注管理表!E154,ピボット①!$G$3:$H$25,2,FALSE))</f>
        <v>0</v>
      </c>
      <c r="M154" s="79">
        <f>IF([1]【スタッフ使用】受注管理表!F154=0,0,VLOOKUP([1]【スタッフ使用】受注管理表!F154,ピボット①!$E$3:$F$10,2,FALSE))</f>
        <v>0</v>
      </c>
      <c r="N154" s="79">
        <f t="shared" si="6"/>
        <v>0</v>
      </c>
      <c r="O154" s="83">
        <f>[1]【スタッフ使用】受注管理表!G154</f>
        <v>0</v>
      </c>
      <c r="P154" s="83" t="e">
        <f t="shared" si="7"/>
        <v>#N/A</v>
      </c>
      <c r="Q154" s="83" t="e">
        <f t="shared" si="8"/>
        <v>#N/A</v>
      </c>
    </row>
    <row r="155" spans="11:17" x14ac:dyDescent="0.4">
      <c r="K155" s="79">
        <f>IF([1]【スタッフ使用】受注管理表!D155=0,0,VLOOKUP([1]【スタッフ使用】受注管理表!D155,ピボット①!$B$3:$C$11,2,FALSE))</f>
        <v>0</v>
      </c>
      <c r="L155" s="79">
        <f>IF([1]【スタッフ使用】受注管理表!E155=0,0,VLOOKUP([1]【スタッフ使用】受注管理表!E155,ピボット①!$G$3:$H$25,2,FALSE))</f>
        <v>0</v>
      </c>
      <c r="M155" s="79">
        <f>IF([1]【スタッフ使用】受注管理表!F155=0,0,VLOOKUP([1]【スタッフ使用】受注管理表!F155,ピボット①!$E$3:$F$10,2,FALSE))</f>
        <v>0</v>
      </c>
      <c r="N155" s="79">
        <f t="shared" si="6"/>
        <v>0</v>
      </c>
      <c r="O155" s="83">
        <f>[1]【スタッフ使用】受注管理表!G155</f>
        <v>0</v>
      </c>
      <c r="P155" s="83" t="e">
        <f t="shared" si="7"/>
        <v>#N/A</v>
      </c>
      <c r="Q155" s="83" t="e">
        <f t="shared" si="8"/>
        <v>#N/A</v>
      </c>
    </row>
    <row r="156" spans="11:17" x14ac:dyDescent="0.4">
      <c r="K156" s="79">
        <f>IF([1]【スタッフ使用】受注管理表!D156=0,0,VLOOKUP([1]【スタッフ使用】受注管理表!D156,ピボット①!$B$3:$C$11,2,FALSE))</f>
        <v>0</v>
      </c>
      <c r="L156" s="79">
        <f>IF([1]【スタッフ使用】受注管理表!E156=0,0,VLOOKUP([1]【スタッフ使用】受注管理表!E156,ピボット①!$G$3:$H$25,2,FALSE))</f>
        <v>0</v>
      </c>
      <c r="M156" s="79">
        <f>IF([1]【スタッフ使用】受注管理表!F156=0,0,VLOOKUP([1]【スタッフ使用】受注管理表!F156,ピボット①!$E$3:$F$10,2,FALSE))</f>
        <v>0</v>
      </c>
      <c r="N156" s="79">
        <f t="shared" si="6"/>
        <v>0</v>
      </c>
      <c r="O156" s="83">
        <f>[1]【スタッフ使用】受注管理表!G156</f>
        <v>0</v>
      </c>
      <c r="P156" s="83" t="e">
        <f t="shared" si="7"/>
        <v>#N/A</v>
      </c>
      <c r="Q156" s="83" t="e">
        <f t="shared" si="8"/>
        <v>#N/A</v>
      </c>
    </row>
    <row r="157" spans="11:17" x14ac:dyDescent="0.4">
      <c r="K157" s="79">
        <f>IF([1]【スタッフ使用】受注管理表!D157=0,0,VLOOKUP([1]【スタッフ使用】受注管理表!D157,ピボット①!$B$3:$C$11,2,FALSE))</f>
        <v>0</v>
      </c>
      <c r="L157" s="79">
        <f>IF([1]【スタッフ使用】受注管理表!E157=0,0,VLOOKUP([1]【スタッフ使用】受注管理表!E157,ピボット①!$G$3:$H$25,2,FALSE))</f>
        <v>0</v>
      </c>
      <c r="M157" s="79">
        <f>IF([1]【スタッフ使用】受注管理表!F157=0,0,VLOOKUP([1]【スタッフ使用】受注管理表!F157,ピボット①!$E$3:$F$10,2,FALSE))</f>
        <v>0</v>
      </c>
      <c r="N157" s="79">
        <f t="shared" si="6"/>
        <v>0</v>
      </c>
      <c r="O157" s="83">
        <f>[1]【スタッフ使用】受注管理表!G157</f>
        <v>0</v>
      </c>
      <c r="P157" s="83" t="e">
        <f t="shared" si="7"/>
        <v>#N/A</v>
      </c>
      <c r="Q157" s="83" t="e">
        <f t="shared" si="8"/>
        <v>#N/A</v>
      </c>
    </row>
    <row r="158" spans="11:17" x14ac:dyDescent="0.4">
      <c r="K158" s="79">
        <f>IF([1]【スタッフ使用】受注管理表!D158=0,0,VLOOKUP([1]【スタッフ使用】受注管理表!D158,ピボット①!$B$3:$C$11,2,FALSE))</f>
        <v>0</v>
      </c>
      <c r="L158" s="79">
        <f>IF([1]【スタッフ使用】受注管理表!E158=0,0,VLOOKUP([1]【スタッフ使用】受注管理表!E158,ピボット①!$G$3:$H$25,2,FALSE))</f>
        <v>0</v>
      </c>
      <c r="M158" s="79">
        <f>IF([1]【スタッフ使用】受注管理表!F158=0,0,VLOOKUP([1]【スタッフ使用】受注管理表!F158,ピボット①!$E$3:$F$10,2,FALSE))</f>
        <v>0</v>
      </c>
      <c r="N158" s="79">
        <f t="shared" si="6"/>
        <v>0</v>
      </c>
      <c r="O158" s="83">
        <f>[1]【スタッフ使用】受注管理表!G158</f>
        <v>0</v>
      </c>
      <c r="P158" s="83" t="e">
        <f t="shared" si="7"/>
        <v>#N/A</v>
      </c>
      <c r="Q158" s="83" t="e">
        <f t="shared" si="8"/>
        <v>#N/A</v>
      </c>
    </row>
    <row r="159" spans="11:17" x14ac:dyDescent="0.4">
      <c r="K159" s="79">
        <f>IF([1]【スタッフ使用】受注管理表!D159=0,0,VLOOKUP([1]【スタッフ使用】受注管理表!D159,ピボット①!$B$3:$C$11,2,FALSE))</f>
        <v>0</v>
      </c>
      <c r="L159" s="79">
        <f>IF([1]【スタッフ使用】受注管理表!E159=0,0,VLOOKUP([1]【スタッフ使用】受注管理表!E159,ピボット①!$G$3:$H$25,2,FALSE))</f>
        <v>0</v>
      </c>
      <c r="M159" s="79">
        <f>IF([1]【スタッフ使用】受注管理表!F159=0,0,VLOOKUP([1]【スタッフ使用】受注管理表!F159,ピボット①!$E$3:$F$10,2,FALSE))</f>
        <v>0</v>
      </c>
      <c r="N159" s="79">
        <f t="shared" si="6"/>
        <v>0</v>
      </c>
      <c r="O159" s="83">
        <f>[1]【スタッフ使用】受注管理表!G159</f>
        <v>0</v>
      </c>
      <c r="P159" s="83" t="e">
        <f t="shared" si="7"/>
        <v>#N/A</v>
      </c>
      <c r="Q159" s="83" t="e">
        <f t="shared" si="8"/>
        <v>#N/A</v>
      </c>
    </row>
    <row r="160" spans="11:17" x14ac:dyDescent="0.4">
      <c r="K160" s="79">
        <f>IF([1]【スタッフ使用】受注管理表!D160=0,0,VLOOKUP([1]【スタッフ使用】受注管理表!D160,ピボット①!$B$3:$C$11,2,FALSE))</f>
        <v>0</v>
      </c>
      <c r="L160" s="79">
        <f>IF([1]【スタッフ使用】受注管理表!E160=0,0,VLOOKUP([1]【スタッフ使用】受注管理表!E160,ピボット①!$G$3:$H$25,2,FALSE))</f>
        <v>0</v>
      </c>
      <c r="M160" s="79">
        <f>IF([1]【スタッフ使用】受注管理表!F160=0,0,VLOOKUP([1]【スタッフ使用】受注管理表!F160,ピボット①!$E$3:$F$10,2,FALSE))</f>
        <v>0</v>
      </c>
      <c r="N160" s="79">
        <f t="shared" si="6"/>
        <v>0</v>
      </c>
      <c r="O160" s="83">
        <f>[1]【スタッフ使用】受注管理表!G160</f>
        <v>0</v>
      </c>
      <c r="P160" s="83" t="e">
        <f t="shared" si="7"/>
        <v>#N/A</v>
      </c>
      <c r="Q160" s="83" t="e">
        <f t="shared" si="8"/>
        <v>#N/A</v>
      </c>
    </row>
    <row r="161" spans="11:17" x14ac:dyDescent="0.4">
      <c r="K161" s="79">
        <f>IF([1]【スタッフ使用】受注管理表!D161=0,0,VLOOKUP([1]【スタッフ使用】受注管理表!D161,ピボット①!$B$3:$C$11,2,FALSE))</f>
        <v>0</v>
      </c>
      <c r="L161" s="79">
        <f>IF([1]【スタッフ使用】受注管理表!E161=0,0,VLOOKUP([1]【スタッフ使用】受注管理表!E161,ピボット①!$G$3:$H$25,2,FALSE))</f>
        <v>0</v>
      </c>
      <c r="M161" s="79">
        <f>IF([1]【スタッフ使用】受注管理表!F161=0,0,VLOOKUP([1]【スタッフ使用】受注管理表!F161,ピボット①!$E$3:$F$10,2,FALSE))</f>
        <v>0</v>
      </c>
      <c r="N161" s="79">
        <f t="shared" si="6"/>
        <v>0</v>
      </c>
      <c r="O161" s="83">
        <f>[1]【スタッフ使用】受注管理表!G161</f>
        <v>0</v>
      </c>
      <c r="P161" s="83" t="e">
        <f t="shared" si="7"/>
        <v>#N/A</v>
      </c>
      <c r="Q161" s="83" t="e">
        <f t="shared" si="8"/>
        <v>#N/A</v>
      </c>
    </row>
    <row r="162" spans="11:17" x14ac:dyDescent="0.4">
      <c r="K162" s="79">
        <f>IF([1]【スタッフ使用】受注管理表!D162=0,0,VLOOKUP([1]【スタッフ使用】受注管理表!D162,ピボット①!$B$3:$C$11,2,FALSE))</f>
        <v>0</v>
      </c>
      <c r="L162" s="79">
        <f>IF([1]【スタッフ使用】受注管理表!E162=0,0,VLOOKUP([1]【スタッフ使用】受注管理表!E162,ピボット①!$G$3:$H$25,2,FALSE))</f>
        <v>0</v>
      </c>
      <c r="M162" s="79">
        <f>IF([1]【スタッフ使用】受注管理表!F162=0,0,VLOOKUP([1]【スタッフ使用】受注管理表!F162,ピボット①!$E$3:$F$10,2,FALSE))</f>
        <v>0</v>
      </c>
      <c r="N162" s="79">
        <f t="shared" si="6"/>
        <v>0</v>
      </c>
      <c r="O162" s="83">
        <f>[1]【スタッフ使用】受注管理表!G162</f>
        <v>0</v>
      </c>
      <c r="P162" s="83" t="e">
        <f t="shared" si="7"/>
        <v>#N/A</v>
      </c>
      <c r="Q162" s="83" t="e">
        <f t="shared" si="8"/>
        <v>#N/A</v>
      </c>
    </row>
    <row r="163" spans="11:17" x14ac:dyDescent="0.4">
      <c r="K163" s="79">
        <f>IF([1]【スタッフ使用】受注管理表!D163=0,0,VLOOKUP([1]【スタッフ使用】受注管理表!D163,ピボット①!$B$3:$C$11,2,FALSE))</f>
        <v>0</v>
      </c>
      <c r="L163" s="79">
        <f>IF([1]【スタッフ使用】受注管理表!E163=0,0,VLOOKUP([1]【スタッフ使用】受注管理表!E163,ピボット①!$G$3:$H$25,2,FALSE))</f>
        <v>0</v>
      </c>
      <c r="M163" s="79">
        <f>IF([1]【スタッフ使用】受注管理表!F163=0,0,VLOOKUP([1]【スタッフ使用】受注管理表!F163,ピボット①!$E$3:$F$10,2,FALSE))</f>
        <v>0</v>
      </c>
      <c r="N163" s="79">
        <f t="shared" si="6"/>
        <v>0</v>
      </c>
      <c r="O163" s="83">
        <f>[1]【スタッフ使用】受注管理表!G163</f>
        <v>0</v>
      </c>
      <c r="P163" s="83" t="e">
        <f t="shared" si="7"/>
        <v>#N/A</v>
      </c>
      <c r="Q163" s="83" t="e">
        <f t="shared" si="8"/>
        <v>#N/A</v>
      </c>
    </row>
    <row r="164" spans="11:17" x14ac:dyDescent="0.4">
      <c r="K164" s="79">
        <f>IF([1]【スタッフ使用】受注管理表!D164=0,0,VLOOKUP([1]【スタッフ使用】受注管理表!D164,ピボット①!$B$3:$C$11,2,FALSE))</f>
        <v>0</v>
      </c>
      <c r="L164" s="79">
        <f>IF([1]【スタッフ使用】受注管理表!E164=0,0,VLOOKUP([1]【スタッフ使用】受注管理表!E164,ピボット①!$G$3:$H$25,2,FALSE))</f>
        <v>0</v>
      </c>
      <c r="M164" s="79">
        <f>IF([1]【スタッフ使用】受注管理表!F164=0,0,VLOOKUP([1]【スタッフ使用】受注管理表!F164,ピボット①!$E$3:$F$10,2,FALSE))</f>
        <v>0</v>
      </c>
      <c r="N164" s="79">
        <f t="shared" si="6"/>
        <v>0</v>
      </c>
      <c r="O164" s="83">
        <f>[1]【スタッフ使用】受注管理表!G164</f>
        <v>0</v>
      </c>
      <c r="P164" s="83" t="e">
        <f t="shared" si="7"/>
        <v>#N/A</v>
      </c>
      <c r="Q164" s="83" t="e">
        <f t="shared" si="8"/>
        <v>#N/A</v>
      </c>
    </row>
    <row r="165" spans="11:17" x14ac:dyDescent="0.4">
      <c r="K165" s="79">
        <f>IF([1]【スタッフ使用】受注管理表!D165=0,0,VLOOKUP([1]【スタッフ使用】受注管理表!D165,ピボット①!$B$3:$C$11,2,FALSE))</f>
        <v>0</v>
      </c>
      <c r="L165" s="79">
        <f>IF([1]【スタッフ使用】受注管理表!E165=0,0,VLOOKUP([1]【スタッフ使用】受注管理表!E165,ピボット①!$G$3:$H$25,2,FALSE))</f>
        <v>0</v>
      </c>
      <c r="M165" s="79">
        <f>IF([1]【スタッフ使用】受注管理表!F165=0,0,VLOOKUP([1]【スタッフ使用】受注管理表!F165,ピボット①!$E$3:$F$10,2,FALSE))</f>
        <v>0</v>
      </c>
      <c r="N165" s="79">
        <f t="shared" si="6"/>
        <v>0</v>
      </c>
      <c r="O165" s="83">
        <f>[1]【スタッフ使用】受注管理表!G165</f>
        <v>0</v>
      </c>
      <c r="P165" s="83" t="e">
        <f t="shared" si="7"/>
        <v>#N/A</v>
      </c>
      <c r="Q165" s="83" t="e">
        <f t="shared" si="8"/>
        <v>#N/A</v>
      </c>
    </row>
    <row r="166" spans="11:17" x14ac:dyDescent="0.4">
      <c r="K166" s="79">
        <f>IF([1]【スタッフ使用】受注管理表!D166=0,0,VLOOKUP([1]【スタッフ使用】受注管理表!D166,ピボット①!$B$3:$C$11,2,FALSE))</f>
        <v>0</v>
      </c>
      <c r="L166" s="79">
        <f>IF([1]【スタッフ使用】受注管理表!E166=0,0,VLOOKUP([1]【スタッフ使用】受注管理表!E166,ピボット①!$G$3:$H$25,2,FALSE))</f>
        <v>0</v>
      </c>
      <c r="M166" s="79">
        <f>IF([1]【スタッフ使用】受注管理表!F166=0,0,VLOOKUP([1]【スタッフ使用】受注管理表!F166,ピボット①!$E$3:$F$10,2,FALSE))</f>
        <v>0</v>
      </c>
      <c r="N166" s="79">
        <f t="shared" si="6"/>
        <v>0</v>
      </c>
      <c r="O166" s="83">
        <f>[1]【スタッフ使用】受注管理表!G166</f>
        <v>0</v>
      </c>
      <c r="P166" s="83" t="e">
        <f t="shared" si="7"/>
        <v>#N/A</v>
      </c>
      <c r="Q166" s="83" t="e">
        <f t="shared" si="8"/>
        <v>#N/A</v>
      </c>
    </row>
    <row r="167" spans="11:17" x14ac:dyDescent="0.4">
      <c r="K167" s="79">
        <f>IF([1]【スタッフ使用】受注管理表!D167=0,0,VLOOKUP([1]【スタッフ使用】受注管理表!D167,ピボット①!$B$3:$C$11,2,FALSE))</f>
        <v>0</v>
      </c>
      <c r="L167" s="79">
        <f>IF([1]【スタッフ使用】受注管理表!E167=0,0,VLOOKUP([1]【スタッフ使用】受注管理表!E167,ピボット①!$G$3:$H$25,2,FALSE))</f>
        <v>0</v>
      </c>
      <c r="M167" s="79">
        <f>IF([1]【スタッフ使用】受注管理表!F167=0,0,VLOOKUP([1]【スタッフ使用】受注管理表!F167,ピボット①!$E$3:$F$10,2,FALSE))</f>
        <v>0</v>
      </c>
      <c r="N167" s="79">
        <f t="shared" si="6"/>
        <v>0</v>
      </c>
      <c r="O167" s="83">
        <f>[1]【スタッフ使用】受注管理表!G167</f>
        <v>0</v>
      </c>
      <c r="P167" s="83" t="e">
        <f t="shared" si="7"/>
        <v>#N/A</v>
      </c>
      <c r="Q167" s="83" t="e">
        <f t="shared" si="8"/>
        <v>#N/A</v>
      </c>
    </row>
    <row r="168" spans="11:17" x14ac:dyDescent="0.4">
      <c r="K168" s="79">
        <f>IF([1]【スタッフ使用】受注管理表!D168=0,0,VLOOKUP([1]【スタッフ使用】受注管理表!D168,ピボット①!$B$3:$C$11,2,FALSE))</f>
        <v>0</v>
      </c>
      <c r="L168" s="79">
        <f>IF([1]【スタッフ使用】受注管理表!E168=0,0,VLOOKUP([1]【スタッフ使用】受注管理表!E168,ピボット①!$G$3:$H$25,2,FALSE))</f>
        <v>0</v>
      </c>
      <c r="M168" s="79">
        <f>IF([1]【スタッフ使用】受注管理表!F168=0,0,VLOOKUP([1]【スタッフ使用】受注管理表!F168,ピボット①!$E$3:$F$10,2,FALSE))</f>
        <v>0</v>
      </c>
      <c r="N168" s="79">
        <f t="shared" si="6"/>
        <v>0</v>
      </c>
      <c r="O168" s="83">
        <f>[1]【スタッフ使用】受注管理表!G168</f>
        <v>0</v>
      </c>
      <c r="P168" s="83" t="e">
        <f t="shared" si="7"/>
        <v>#N/A</v>
      </c>
      <c r="Q168" s="83" t="e">
        <f t="shared" si="8"/>
        <v>#N/A</v>
      </c>
    </row>
    <row r="169" spans="11:17" x14ac:dyDescent="0.4">
      <c r="K169" s="79">
        <f>IF([1]【スタッフ使用】受注管理表!D169=0,0,VLOOKUP([1]【スタッフ使用】受注管理表!D169,ピボット①!$B$3:$C$11,2,FALSE))</f>
        <v>0</v>
      </c>
      <c r="L169" s="79">
        <f>IF([1]【スタッフ使用】受注管理表!E169=0,0,VLOOKUP([1]【スタッフ使用】受注管理表!E169,ピボット①!$G$3:$H$25,2,FALSE))</f>
        <v>0</v>
      </c>
      <c r="M169" s="79">
        <f>IF([1]【スタッフ使用】受注管理表!F169=0,0,VLOOKUP([1]【スタッフ使用】受注管理表!F169,ピボット①!$E$3:$F$10,2,FALSE))</f>
        <v>0</v>
      </c>
      <c r="N169" s="79">
        <f t="shared" si="6"/>
        <v>0</v>
      </c>
      <c r="O169" s="83">
        <f>[1]【スタッフ使用】受注管理表!G169</f>
        <v>0</v>
      </c>
      <c r="P169" s="83" t="e">
        <f t="shared" si="7"/>
        <v>#N/A</v>
      </c>
      <c r="Q169" s="83" t="e">
        <f t="shared" si="8"/>
        <v>#N/A</v>
      </c>
    </row>
    <row r="170" spans="11:17" x14ac:dyDescent="0.4">
      <c r="K170" s="79">
        <f>IF([1]【スタッフ使用】受注管理表!D170=0,0,VLOOKUP([1]【スタッフ使用】受注管理表!D170,ピボット①!$B$3:$C$11,2,FALSE))</f>
        <v>0</v>
      </c>
      <c r="L170" s="79">
        <f>IF([1]【スタッフ使用】受注管理表!E170=0,0,VLOOKUP([1]【スタッフ使用】受注管理表!E170,ピボット①!$G$3:$H$25,2,FALSE))</f>
        <v>0</v>
      </c>
      <c r="M170" s="79">
        <f>IF([1]【スタッフ使用】受注管理表!F170=0,0,VLOOKUP([1]【スタッフ使用】受注管理表!F170,ピボット①!$E$3:$F$10,2,FALSE))</f>
        <v>0</v>
      </c>
      <c r="N170" s="79">
        <f t="shared" si="6"/>
        <v>0</v>
      </c>
      <c r="O170" s="83">
        <f>[1]【スタッフ使用】受注管理表!G170</f>
        <v>0</v>
      </c>
      <c r="P170" s="83" t="e">
        <f t="shared" si="7"/>
        <v>#N/A</v>
      </c>
      <c r="Q170" s="83" t="e">
        <f t="shared" si="8"/>
        <v>#N/A</v>
      </c>
    </row>
    <row r="171" spans="11:17" x14ac:dyDescent="0.4">
      <c r="K171" s="79">
        <f>IF([1]【スタッフ使用】受注管理表!D171=0,0,VLOOKUP([1]【スタッフ使用】受注管理表!D171,ピボット①!$B$3:$C$11,2,FALSE))</f>
        <v>0</v>
      </c>
      <c r="L171" s="79">
        <f>IF([1]【スタッフ使用】受注管理表!E171=0,0,VLOOKUP([1]【スタッフ使用】受注管理表!E171,ピボット①!$G$3:$H$25,2,FALSE))</f>
        <v>0</v>
      </c>
      <c r="M171" s="79">
        <f>IF([1]【スタッフ使用】受注管理表!F171=0,0,VLOOKUP([1]【スタッフ使用】受注管理表!F171,ピボット①!$E$3:$F$10,2,FALSE))</f>
        <v>0</v>
      </c>
      <c r="N171" s="79">
        <f t="shared" si="6"/>
        <v>0</v>
      </c>
      <c r="O171" s="83">
        <f>[1]【スタッフ使用】受注管理表!G171</f>
        <v>0</v>
      </c>
      <c r="P171" s="83" t="e">
        <f t="shared" si="7"/>
        <v>#N/A</v>
      </c>
      <c r="Q171" s="83" t="e">
        <f t="shared" si="8"/>
        <v>#N/A</v>
      </c>
    </row>
    <row r="172" spans="11:17" x14ac:dyDescent="0.4">
      <c r="K172" s="79">
        <f>IF([1]【スタッフ使用】受注管理表!D172=0,0,VLOOKUP([1]【スタッフ使用】受注管理表!D172,ピボット①!$B$3:$C$11,2,FALSE))</f>
        <v>0</v>
      </c>
      <c r="L172" s="79">
        <f>IF([1]【スタッフ使用】受注管理表!E172=0,0,VLOOKUP([1]【スタッフ使用】受注管理表!E172,ピボット①!$G$3:$H$25,2,FALSE))</f>
        <v>0</v>
      </c>
      <c r="M172" s="79">
        <f>IF([1]【スタッフ使用】受注管理表!F172=0,0,VLOOKUP([1]【スタッフ使用】受注管理表!F172,ピボット①!$E$3:$F$10,2,FALSE))</f>
        <v>0</v>
      </c>
      <c r="N172" s="79">
        <f t="shared" si="6"/>
        <v>0</v>
      </c>
      <c r="O172" s="83">
        <f>[1]【スタッフ使用】受注管理表!G172</f>
        <v>0</v>
      </c>
      <c r="P172" s="83" t="e">
        <f t="shared" si="7"/>
        <v>#N/A</v>
      </c>
      <c r="Q172" s="83" t="e">
        <f t="shared" si="8"/>
        <v>#N/A</v>
      </c>
    </row>
    <row r="173" spans="11:17" x14ac:dyDescent="0.4">
      <c r="K173" s="79">
        <f>IF([1]【スタッフ使用】受注管理表!D173=0,0,VLOOKUP([1]【スタッフ使用】受注管理表!D173,ピボット①!$B$3:$C$11,2,FALSE))</f>
        <v>0</v>
      </c>
      <c r="L173" s="79">
        <f>IF([1]【スタッフ使用】受注管理表!E173=0,0,VLOOKUP([1]【スタッフ使用】受注管理表!E173,ピボット①!$G$3:$H$25,2,FALSE))</f>
        <v>0</v>
      </c>
      <c r="M173" s="79">
        <f>IF([1]【スタッフ使用】受注管理表!F173=0,0,VLOOKUP([1]【スタッフ使用】受注管理表!F173,ピボット①!$E$3:$F$10,2,FALSE))</f>
        <v>0</v>
      </c>
      <c r="N173" s="79">
        <f t="shared" si="6"/>
        <v>0</v>
      </c>
      <c r="O173" s="83">
        <f>[1]【スタッフ使用】受注管理表!G173</f>
        <v>0</v>
      </c>
      <c r="P173" s="83" t="e">
        <f t="shared" si="7"/>
        <v>#N/A</v>
      </c>
      <c r="Q173" s="83" t="e">
        <f t="shared" si="8"/>
        <v>#N/A</v>
      </c>
    </row>
    <row r="174" spans="11:17" x14ac:dyDescent="0.4">
      <c r="K174" s="79">
        <f>IF([1]【スタッフ使用】受注管理表!D174=0,0,VLOOKUP([1]【スタッフ使用】受注管理表!D174,ピボット①!$B$3:$C$11,2,FALSE))</f>
        <v>0</v>
      </c>
      <c r="L174" s="79">
        <f>IF([1]【スタッフ使用】受注管理表!E174=0,0,VLOOKUP([1]【スタッフ使用】受注管理表!E174,ピボット①!$G$3:$H$25,2,FALSE))</f>
        <v>0</v>
      </c>
      <c r="M174" s="79">
        <f>IF([1]【スタッフ使用】受注管理表!F174=0,0,VLOOKUP([1]【スタッフ使用】受注管理表!F174,ピボット①!$E$3:$F$10,2,FALSE))</f>
        <v>0</v>
      </c>
      <c r="N174" s="79">
        <f t="shared" si="6"/>
        <v>0</v>
      </c>
      <c r="O174" s="83">
        <f>[1]【スタッフ使用】受注管理表!G174</f>
        <v>0</v>
      </c>
      <c r="P174" s="83" t="e">
        <f t="shared" si="7"/>
        <v>#N/A</v>
      </c>
      <c r="Q174" s="83" t="e">
        <f t="shared" si="8"/>
        <v>#N/A</v>
      </c>
    </row>
    <row r="175" spans="11:17" x14ac:dyDescent="0.4">
      <c r="K175" s="79">
        <f>IF([1]【スタッフ使用】受注管理表!D175=0,0,VLOOKUP([1]【スタッフ使用】受注管理表!D175,ピボット①!$B$3:$C$11,2,FALSE))</f>
        <v>0</v>
      </c>
      <c r="L175" s="79">
        <f>IF([1]【スタッフ使用】受注管理表!E175=0,0,VLOOKUP([1]【スタッフ使用】受注管理表!E175,ピボット①!$G$3:$H$25,2,FALSE))</f>
        <v>0</v>
      </c>
      <c r="M175" s="79">
        <f>IF([1]【スタッフ使用】受注管理表!F175=0,0,VLOOKUP([1]【スタッフ使用】受注管理表!F175,ピボット①!$E$3:$F$10,2,FALSE))</f>
        <v>0</v>
      </c>
      <c r="N175" s="79">
        <f t="shared" si="6"/>
        <v>0</v>
      </c>
      <c r="O175" s="83">
        <f>[1]【スタッフ使用】受注管理表!G175</f>
        <v>0</v>
      </c>
      <c r="P175" s="83" t="e">
        <f t="shared" si="7"/>
        <v>#N/A</v>
      </c>
      <c r="Q175" s="83" t="e">
        <f t="shared" si="8"/>
        <v>#N/A</v>
      </c>
    </row>
    <row r="176" spans="11:17" x14ac:dyDescent="0.4">
      <c r="K176" s="79">
        <f>IF([1]【スタッフ使用】受注管理表!D176=0,0,VLOOKUP([1]【スタッフ使用】受注管理表!D176,ピボット①!$B$3:$C$11,2,FALSE))</f>
        <v>0</v>
      </c>
      <c r="L176" s="79">
        <f>IF([1]【スタッフ使用】受注管理表!E176=0,0,VLOOKUP([1]【スタッフ使用】受注管理表!E176,ピボット①!$G$3:$H$25,2,FALSE))</f>
        <v>0</v>
      </c>
      <c r="M176" s="79">
        <f>IF([1]【スタッフ使用】受注管理表!F176=0,0,VLOOKUP([1]【スタッフ使用】受注管理表!F176,ピボット①!$E$3:$F$10,2,FALSE))</f>
        <v>0</v>
      </c>
      <c r="N176" s="79">
        <f t="shared" si="6"/>
        <v>0</v>
      </c>
      <c r="O176" s="83">
        <f>[1]【スタッフ使用】受注管理表!G176</f>
        <v>0</v>
      </c>
      <c r="P176" s="83" t="e">
        <f t="shared" si="7"/>
        <v>#N/A</v>
      </c>
      <c r="Q176" s="83" t="e">
        <f t="shared" si="8"/>
        <v>#N/A</v>
      </c>
    </row>
    <row r="177" spans="11:17" x14ac:dyDescent="0.4">
      <c r="K177" s="79">
        <f>IF([1]【スタッフ使用】受注管理表!D177=0,0,VLOOKUP([1]【スタッフ使用】受注管理表!D177,ピボット①!$B$3:$C$11,2,FALSE))</f>
        <v>0</v>
      </c>
      <c r="L177" s="79">
        <f>IF([1]【スタッフ使用】受注管理表!E177=0,0,VLOOKUP([1]【スタッフ使用】受注管理表!E177,ピボット①!$G$3:$H$25,2,FALSE))</f>
        <v>0</v>
      </c>
      <c r="M177" s="79">
        <f>IF([1]【スタッフ使用】受注管理表!F177=0,0,VLOOKUP([1]【スタッフ使用】受注管理表!F177,ピボット①!$E$3:$F$10,2,FALSE))</f>
        <v>0</v>
      </c>
      <c r="N177" s="79">
        <f t="shared" si="6"/>
        <v>0</v>
      </c>
      <c r="O177" s="83">
        <f>[1]【スタッフ使用】受注管理表!G177</f>
        <v>0</v>
      </c>
      <c r="P177" s="83" t="e">
        <f t="shared" si="7"/>
        <v>#N/A</v>
      </c>
      <c r="Q177" s="83" t="e">
        <f t="shared" si="8"/>
        <v>#N/A</v>
      </c>
    </row>
    <row r="178" spans="11:17" x14ac:dyDescent="0.4">
      <c r="K178" s="79">
        <f>IF([1]【スタッフ使用】受注管理表!D178=0,0,VLOOKUP([1]【スタッフ使用】受注管理表!D178,ピボット①!$B$3:$C$11,2,FALSE))</f>
        <v>0</v>
      </c>
      <c r="L178" s="79">
        <f>IF([1]【スタッフ使用】受注管理表!E178=0,0,VLOOKUP([1]【スタッフ使用】受注管理表!E178,ピボット①!$G$3:$H$25,2,FALSE))</f>
        <v>0</v>
      </c>
      <c r="M178" s="79">
        <f>IF([1]【スタッフ使用】受注管理表!F178=0,0,VLOOKUP([1]【スタッフ使用】受注管理表!F178,ピボット①!$E$3:$F$10,2,FALSE))</f>
        <v>0</v>
      </c>
      <c r="N178" s="79">
        <f t="shared" si="6"/>
        <v>0</v>
      </c>
      <c r="O178" s="83">
        <f>[1]【スタッフ使用】受注管理表!G178</f>
        <v>0</v>
      </c>
      <c r="P178" s="83" t="e">
        <f t="shared" si="7"/>
        <v>#N/A</v>
      </c>
      <c r="Q178" s="83" t="e">
        <f t="shared" si="8"/>
        <v>#N/A</v>
      </c>
    </row>
    <row r="179" spans="11:17" x14ac:dyDescent="0.4">
      <c r="K179" s="79">
        <f>IF([1]【スタッフ使用】受注管理表!D179=0,0,VLOOKUP([1]【スタッフ使用】受注管理表!D179,ピボット①!$B$3:$C$11,2,FALSE))</f>
        <v>0</v>
      </c>
      <c r="L179" s="79">
        <f>IF([1]【スタッフ使用】受注管理表!E179=0,0,VLOOKUP([1]【スタッフ使用】受注管理表!E179,ピボット①!$G$3:$H$25,2,FALSE))</f>
        <v>0</v>
      </c>
      <c r="M179" s="79">
        <f>IF([1]【スタッフ使用】受注管理表!F179=0,0,VLOOKUP([1]【スタッフ使用】受注管理表!F179,ピボット①!$E$3:$F$10,2,FALSE))</f>
        <v>0</v>
      </c>
      <c r="N179" s="79">
        <f t="shared" si="6"/>
        <v>0</v>
      </c>
      <c r="O179" s="83">
        <f>[1]【スタッフ使用】受注管理表!G179</f>
        <v>0</v>
      </c>
      <c r="P179" s="83" t="e">
        <f t="shared" si="7"/>
        <v>#N/A</v>
      </c>
      <c r="Q179" s="83" t="e">
        <f t="shared" si="8"/>
        <v>#N/A</v>
      </c>
    </row>
    <row r="180" spans="11:17" x14ac:dyDescent="0.4">
      <c r="K180" s="79">
        <f>IF([1]【スタッフ使用】受注管理表!D180=0,0,VLOOKUP([1]【スタッフ使用】受注管理表!D180,ピボット①!$B$3:$C$11,2,FALSE))</f>
        <v>0</v>
      </c>
      <c r="L180" s="79">
        <f>IF([1]【スタッフ使用】受注管理表!E180=0,0,VLOOKUP([1]【スタッフ使用】受注管理表!E180,ピボット①!$G$3:$H$25,2,FALSE))</f>
        <v>0</v>
      </c>
      <c r="M180" s="79">
        <f>IF([1]【スタッフ使用】受注管理表!F180=0,0,VLOOKUP([1]【スタッフ使用】受注管理表!F180,ピボット①!$E$3:$F$10,2,FALSE))</f>
        <v>0</v>
      </c>
      <c r="N180" s="79">
        <f t="shared" si="6"/>
        <v>0</v>
      </c>
      <c r="O180" s="83">
        <f>[1]【スタッフ使用】受注管理表!G180</f>
        <v>0</v>
      </c>
      <c r="P180" s="83" t="e">
        <f t="shared" si="7"/>
        <v>#N/A</v>
      </c>
      <c r="Q180" s="83" t="e">
        <f t="shared" si="8"/>
        <v>#N/A</v>
      </c>
    </row>
    <row r="181" spans="11:17" x14ac:dyDescent="0.4">
      <c r="K181" s="79">
        <f>IF([1]【スタッフ使用】受注管理表!D181=0,0,VLOOKUP([1]【スタッフ使用】受注管理表!D181,ピボット①!$B$3:$C$11,2,FALSE))</f>
        <v>0</v>
      </c>
      <c r="L181" s="79">
        <f>IF([1]【スタッフ使用】受注管理表!E181=0,0,VLOOKUP([1]【スタッフ使用】受注管理表!E181,ピボット①!$G$3:$H$25,2,FALSE))</f>
        <v>0</v>
      </c>
      <c r="M181" s="79">
        <f>IF([1]【スタッフ使用】受注管理表!F181=0,0,VLOOKUP([1]【スタッフ使用】受注管理表!F181,ピボット①!$E$3:$F$10,2,FALSE))</f>
        <v>0</v>
      </c>
      <c r="N181" s="79">
        <f t="shared" si="6"/>
        <v>0</v>
      </c>
      <c r="O181" s="83">
        <f>[1]【スタッフ使用】受注管理表!G181</f>
        <v>0</v>
      </c>
      <c r="P181" s="83" t="e">
        <f t="shared" si="7"/>
        <v>#N/A</v>
      </c>
      <c r="Q181" s="83" t="e">
        <f t="shared" si="8"/>
        <v>#N/A</v>
      </c>
    </row>
    <row r="182" spans="11:17" x14ac:dyDescent="0.4">
      <c r="K182" s="79">
        <f>IF([1]【スタッフ使用】受注管理表!D182=0,0,VLOOKUP([1]【スタッフ使用】受注管理表!D182,ピボット①!$B$3:$C$11,2,FALSE))</f>
        <v>0</v>
      </c>
      <c r="L182" s="79">
        <f>IF([1]【スタッフ使用】受注管理表!E182=0,0,VLOOKUP([1]【スタッフ使用】受注管理表!E182,ピボット①!$G$3:$H$25,2,FALSE))</f>
        <v>0</v>
      </c>
      <c r="M182" s="79">
        <f>IF([1]【スタッフ使用】受注管理表!F182=0,0,VLOOKUP([1]【スタッフ使用】受注管理表!F182,ピボット①!$E$3:$F$10,2,FALSE))</f>
        <v>0</v>
      </c>
      <c r="N182" s="79">
        <f t="shared" si="6"/>
        <v>0</v>
      </c>
      <c r="O182" s="83">
        <f>[1]【スタッフ使用】受注管理表!G182</f>
        <v>0</v>
      </c>
      <c r="P182" s="83" t="e">
        <f t="shared" si="7"/>
        <v>#N/A</v>
      </c>
      <c r="Q182" s="83" t="e">
        <f t="shared" si="8"/>
        <v>#N/A</v>
      </c>
    </row>
    <row r="183" spans="11:17" x14ac:dyDescent="0.4">
      <c r="K183" s="79">
        <f>IF([1]【スタッフ使用】受注管理表!D183=0,0,VLOOKUP([1]【スタッフ使用】受注管理表!D183,ピボット①!$B$3:$C$11,2,FALSE))</f>
        <v>0</v>
      </c>
      <c r="L183" s="79">
        <f>IF([1]【スタッフ使用】受注管理表!E183=0,0,VLOOKUP([1]【スタッフ使用】受注管理表!E183,ピボット①!$G$3:$H$25,2,FALSE))</f>
        <v>0</v>
      </c>
      <c r="M183" s="79">
        <f>IF([1]【スタッフ使用】受注管理表!F183=0,0,VLOOKUP([1]【スタッフ使用】受注管理表!F183,ピボット①!$E$3:$F$10,2,FALSE))</f>
        <v>0</v>
      </c>
      <c r="N183" s="79">
        <f t="shared" si="6"/>
        <v>0</v>
      </c>
      <c r="O183" s="83">
        <f>[1]【スタッフ使用】受注管理表!G183</f>
        <v>0</v>
      </c>
      <c r="P183" s="83" t="e">
        <f t="shared" si="7"/>
        <v>#N/A</v>
      </c>
      <c r="Q183" s="83" t="e">
        <f t="shared" si="8"/>
        <v>#N/A</v>
      </c>
    </row>
    <row r="184" spans="11:17" x14ac:dyDescent="0.4">
      <c r="K184" s="79">
        <f>IF([1]【スタッフ使用】受注管理表!D184=0,0,VLOOKUP([1]【スタッフ使用】受注管理表!D184,ピボット①!$B$3:$C$11,2,FALSE))</f>
        <v>0</v>
      </c>
      <c r="L184" s="79">
        <f>IF([1]【スタッフ使用】受注管理表!E184=0,0,VLOOKUP([1]【スタッフ使用】受注管理表!E184,ピボット①!$G$3:$H$25,2,FALSE))</f>
        <v>0</v>
      </c>
      <c r="M184" s="79">
        <f>IF([1]【スタッフ使用】受注管理表!F184=0,0,VLOOKUP([1]【スタッフ使用】受注管理表!F184,ピボット①!$E$3:$F$10,2,FALSE))</f>
        <v>0</v>
      </c>
      <c r="N184" s="79">
        <f t="shared" si="6"/>
        <v>0</v>
      </c>
      <c r="O184" s="83">
        <f>[1]【スタッフ使用】受注管理表!G184</f>
        <v>0</v>
      </c>
      <c r="P184" s="83" t="e">
        <f t="shared" si="7"/>
        <v>#N/A</v>
      </c>
      <c r="Q184" s="83" t="e">
        <f t="shared" si="8"/>
        <v>#N/A</v>
      </c>
    </row>
    <row r="185" spans="11:17" x14ac:dyDescent="0.4">
      <c r="K185" s="79">
        <f>IF([1]【スタッフ使用】受注管理表!D185=0,0,VLOOKUP([1]【スタッフ使用】受注管理表!D185,ピボット①!$B$3:$C$11,2,FALSE))</f>
        <v>0</v>
      </c>
      <c r="L185" s="79">
        <f>IF([1]【スタッフ使用】受注管理表!E185=0,0,VLOOKUP([1]【スタッフ使用】受注管理表!E185,ピボット①!$G$3:$H$25,2,FALSE))</f>
        <v>0</v>
      </c>
      <c r="M185" s="79">
        <f>IF([1]【スタッフ使用】受注管理表!F185=0,0,VLOOKUP([1]【スタッフ使用】受注管理表!F185,ピボット①!$E$3:$F$10,2,FALSE))</f>
        <v>0</v>
      </c>
      <c r="N185" s="79">
        <f t="shared" si="6"/>
        <v>0</v>
      </c>
      <c r="O185" s="83">
        <f>[1]【スタッフ使用】受注管理表!G185</f>
        <v>0</v>
      </c>
      <c r="P185" s="83" t="e">
        <f t="shared" si="7"/>
        <v>#N/A</v>
      </c>
      <c r="Q185" s="83" t="e">
        <f t="shared" si="8"/>
        <v>#N/A</v>
      </c>
    </row>
    <row r="186" spans="11:17" x14ac:dyDescent="0.4">
      <c r="K186" s="79">
        <f>IF([1]【スタッフ使用】受注管理表!D186=0,0,VLOOKUP([1]【スタッフ使用】受注管理表!D186,ピボット①!$B$3:$C$11,2,FALSE))</f>
        <v>0</v>
      </c>
      <c r="L186" s="79">
        <f>IF([1]【スタッフ使用】受注管理表!E186=0,0,VLOOKUP([1]【スタッフ使用】受注管理表!E186,ピボット①!$G$3:$H$25,2,FALSE))</f>
        <v>0</v>
      </c>
      <c r="M186" s="79">
        <f>IF([1]【スタッフ使用】受注管理表!F186=0,0,VLOOKUP([1]【スタッフ使用】受注管理表!F186,ピボット①!$E$3:$F$10,2,FALSE))</f>
        <v>0</v>
      </c>
      <c r="N186" s="79">
        <f t="shared" si="6"/>
        <v>0</v>
      </c>
      <c r="O186" s="83">
        <f>[1]【スタッフ使用】受注管理表!G186</f>
        <v>0</v>
      </c>
      <c r="P186" s="83" t="e">
        <f t="shared" si="7"/>
        <v>#N/A</v>
      </c>
      <c r="Q186" s="83" t="e">
        <f t="shared" si="8"/>
        <v>#N/A</v>
      </c>
    </row>
    <row r="187" spans="11:17" x14ac:dyDescent="0.4">
      <c r="K187" s="79">
        <f>IF([1]【スタッフ使用】受注管理表!D187=0,0,VLOOKUP([1]【スタッフ使用】受注管理表!D187,ピボット①!$B$3:$C$11,2,FALSE))</f>
        <v>0</v>
      </c>
      <c r="L187" s="79">
        <f>IF([1]【スタッフ使用】受注管理表!E187=0,0,VLOOKUP([1]【スタッフ使用】受注管理表!E187,ピボット①!$G$3:$H$25,2,FALSE))</f>
        <v>0</v>
      </c>
      <c r="M187" s="79">
        <f>IF([1]【スタッフ使用】受注管理表!F187=0,0,VLOOKUP([1]【スタッフ使用】受注管理表!F187,ピボット①!$E$3:$F$10,2,FALSE))</f>
        <v>0</v>
      </c>
      <c r="N187" s="79">
        <f t="shared" si="6"/>
        <v>0</v>
      </c>
      <c r="O187" s="83">
        <f>[1]【スタッフ使用】受注管理表!G187</f>
        <v>0</v>
      </c>
      <c r="P187" s="83" t="e">
        <f t="shared" si="7"/>
        <v>#N/A</v>
      </c>
      <c r="Q187" s="83" t="e">
        <f t="shared" si="8"/>
        <v>#N/A</v>
      </c>
    </row>
    <row r="188" spans="11:17" x14ac:dyDescent="0.4">
      <c r="K188" s="79">
        <f>IF([1]【スタッフ使用】受注管理表!D188=0,0,VLOOKUP([1]【スタッフ使用】受注管理表!D188,ピボット①!$B$3:$C$11,2,FALSE))</f>
        <v>0</v>
      </c>
      <c r="L188" s="79">
        <f>IF([1]【スタッフ使用】受注管理表!E188=0,0,VLOOKUP([1]【スタッフ使用】受注管理表!E188,ピボット①!$G$3:$H$25,2,FALSE))</f>
        <v>0</v>
      </c>
      <c r="M188" s="79">
        <f>IF([1]【スタッフ使用】受注管理表!F188=0,0,VLOOKUP([1]【スタッフ使用】受注管理表!F188,ピボット①!$E$3:$F$10,2,FALSE))</f>
        <v>0</v>
      </c>
      <c r="N188" s="79">
        <f t="shared" si="6"/>
        <v>0</v>
      </c>
      <c r="O188" s="83">
        <f>[1]【スタッフ使用】受注管理表!G188</f>
        <v>0</v>
      </c>
      <c r="P188" s="83" t="e">
        <f t="shared" si="7"/>
        <v>#N/A</v>
      </c>
      <c r="Q188" s="83" t="e">
        <f t="shared" si="8"/>
        <v>#N/A</v>
      </c>
    </row>
    <row r="189" spans="11:17" x14ac:dyDescent="0.4">
      <c r="K189" s="79">
        <f>IF([1]【スタッフ使用】受注管理表!D189=0,0,VLOOKUP([1]【スタッフ使用】受注管理表!D189,ピボット①!$B$3:$C$11,2,FALSE))</f>
        <v>0</v>
      </c>
      <c r="L189" s="79">
        <f>IF([1]【スタッフ使用】受注管理表!E189=0,0,VLOOKUP([1]【スタッフ使用】受注管理表!E189,ピボット①!$G$3:$H$25,2,FALSE))</f>
        <v>0</v>
      </c>
      <c r="M189" s="79">
        <f>IF([1]【スタッフ使用】受注管理表!F189=0,0,VLOOKUP([1]【スタッフ使用】受注管理表!F189,ピボット①!$E$3:$F$10,2,FALSE))</f>
        <v>0</v>
      </c>
      <c r="N189" s="79">
        <f t="shared" si="6"/>
        <v>0</v>
      </c>
      <c r="O189" s="83">
        <f>[1]【スタッフ使用】受注管理表!G189</f>
        <v>0</v>
      </c>
      <c r="P189" s="83" t="e">
        <f t="shared" si="7"/>
        <v>#N/A</v>
      </c>
      <c r="Q189" s="83" t="e">
        <f t="shared" si="8"/>
        <v>#N/A</v>
      </c>
    </row>
    <row r="190" spans="11:17" x14ac:dyDescent="0.4">
      <c r="K190" s="79">
        <f>IF([1]【スタッフ使用】受注管理表!D190=0,0,VLOOKUP([1]【スタッフ使用】受注管理表!D190,ピボット①!$B$3:$C$11,2,FALSE))</f>
        <v>0</v>
      </c>
      <c r="L190" s="79">
        <f>IF([1]【スタッフ使用】受注管理表!E190=0,0,VLOOKUP([1]【スタッフ使用】受注管理表!E190,ピボット①!$G$3:$H$25,2,FALSE))</f>
        <v>0</v>
      </c>
      <c r="M190" s="79">
        <f>IF([1]【スタッフ使用】受注管理表!F190=0,0,VLOOKUP([1]【スタッフ使用】受注管理表!F190,ピボット①!$E$3:$F$10,2,FALSE))</f>
        <v>0</v>
      </c>
      <c r="N190" s="79">
        <f t="shared" si="6"/>
        <v>0</v>
      </c>
      <c r="O190" s="83">
        <f>[1]【スタッフ使用】受注管理表!G190</f>
        <v>0</v>
      </c>
      <c r="P190" s="83" t="e">
        <f t="shared" si="7"/>
        <v>#N/A</v>
      </c>
      <c r="Q190" s="83" t="e">
        <f t="shared" si="8"/>
        <v>#N/A</v>
      </c>
    </row>
    <row r="191" spans="11:17" x14ac:dyDescent="0.4">
      <c r="K191" s="79">
        <f>IF([1]【スタッフ使用】受注管理表!D191=0,0,VLOOKUP([1]【スタッフ使用】受注管理表!D191,ピボット①!$B$3:$C$11,2,FALSE))</f>
        <v>0</v>
      </c>
      <c r="L191" s="79">
        <f>IF([1]【スタッフ使用】受注管理表!E191=0,0,VLOOKUP([1]【スタッフ使用】受注管理表!E191,ピボット①!$G$3:$H$25,2,FALSE))</f>
        <v>0</v>
      </c>
      <c r="M191" s="79">
        <f>IF([1]【スタッフ使用】受注管理表!F191=0,0,VLOOKUP([1]【スタッフ使用】受注管理表!F191,ピボット①!$E$3:$F$10,2,FALSE))</f>
        <v>0</v>
      </c>
      <c r="N191" s="79">
        <f t="shared" si="6"/>
        <v>0</v>
      </c>
      <c r="O191" s="83">
        <f>[1]【スタッフ使用】受注管理表!G191</f>
        <v>0</v>
      </c>
      <c r="P191" s="83" t="e">
        <f t="shared" si="7"/>
        <v>#N/A</v>
      </c>
      <c r="Q191" s="83" t="e">
        <f t="shared" si="8"/>
        <v>#N/A</v>
      </c>
    </row>
    <row r="192" spans="11:17" x14ac:dyDescent="0.4">
      <c r="K192" s="79">
        <f>IF([1]【スタッフ使用】受注管理表!D192=0,0,VLOOKUP([1]【スタッフ使用】受注管理表!D192,ピボット①!$B$3:$C$11,2,FALSE))</f>
        <v>0</v>
      </c>
      <c r="L192" s="79">
        <f>IF([1]【スタッフ使用】受注管理表!E192=0,0,VLOOKUP([1]【スタッフ使用】受注管理表!E192,ピボット①!$G$3:$H$25,2,FALSE))</f>
        <v>0</v>
      </c>
      <c r="M192" s="79">
        <f>IF([1]【スタッフ使用】受注管理表!F192=0,0,VLOOKUP([1]【スタッフ使用】受注管理表!F192,ピボット①!$E$3:$F$10,2,FALSE))</f>
        <v>0</v>
      </c>
      <c r="N192" s="79">
        <f t="shared" si="6"/>
        <v>0</v>
      </c>
      <c r="O192" s="83">
        <f>[1]【スタッフ使用】受注管理表!G192</f>
        <v>0</v>
      </c>
      <c r="P192" s="83" t="e">
        <f t="shared" si="7"/>
        <v>#N/A</v>
      </c>
      <c r="Q192" s="83" t="e">
        <f t="shared" si="8"/>
        <v>#N/A</v>
      </c>
    </row>
    <row r="193" spans="11:17" x14ac:dyDescent="0.4">
      <c r="K193" s="79">
        <f>IF([1]【スタッフ使用】受注管理表!D193=0,0,VLOOKUP([1]【スタッフ使用】受注管理表!D193,ピボット①!$B$3:$C$11,2,FALSE))</f>
        <v>0</v>
      </c>
      <c r="L193" s="79">
        <f>IF([1]【スタッフ使用】受注管理表!E193=0,0,VLOOKUP([1]【スタッフ使用】受注管理表!E193,ピボット①!$G$3:$H$25,2,FALSE))</f>
        <v>0</v>
      </c>
      <c r="M193" s="79">
        <f>IF([1]【スタッフ使用】受注管理表!F193=0,0,VLOOKUP([1]【スタッフ使用】受注管理表!F193,ピボット①!$E$3:$F$10,2,FALSE))</f>
        <v>0</v>
      </c>
      <c r="N193" s="79">
        <f t="shared" si="6"/>
        <v>0</v>
      </c>
      <c r="O193" s="83">
        <f>[1]【スタッフ使用】受注管理表!G193</f>
        <v>0</v>
      </c>
      <c r="P193" s="83" t="e">
        <f t="shared" si="7"/>
        <v>#N/A</v>
      </c>
      <c r="Q193" s="83" t="e">
        <f t="shared" si="8"/>
        <v>#N/A</v>
      </c>
    </row>
    <row r="194" spans="11:17" x14ac:dyDescent="0.4">
      <c r="K194" s="79">
        <f>IF([1]【スタッフ使用】受注管理表!D194=0,0,VLOOKUP([1]【スタッフ使用】受注管理表!D194,ピボット①!$B$3:$C$11,2,FALSE))</f>
        <v>0</v>
      </c>
      <c r="L194" s="79">
        <f>IF([1]【スタッフ使用】受注管理表!E194=0,0,VLOOKUP([1]【スタッフ使用】受注管理表!E194,ピボット①!$G$3:$H$25,2,FALSE))</f>
        <v>0</v>
      </c>
      <c r="M194" s="79">
        <f>IF([1]【スタッフ使用】受注管理表!F194=0,0,VLOOKUP([1]【スタッフ使用】受注管理表!F194,ピボット①!$E$3:$F$10,2,FALSE))</f>
        <v>0</v>
      </c>
      <c r="N194" s="79">
        <f t="shared" si="6"/>
        <v>0</v>
      </c>
      <c r="O194" s="83">
        <f>[1]【スタッフ使用】受注管理表!G194</f>
        <v>0</v>
      </c>
      <c r="P194" s="83" t="e">
        <f t="shared" si="7"/>
        <v>#N/A</v>
      </c>
      <c r="Q194" s="83" t="e">
        <f t="shared" si="8"/>
        <v>#N/A</v>
      </c>
    </row>
    <row r="195" spans="11:17" x14ac:dyDescent="0.4">
      <c r="K195" s="79">
        <f>IF([1]【スタッフ使用】受注管理表!D195=0,0,VLOOKUP([1]【スタッフ使用】受注管理表!D195,ピボット①!$B$3:$C$11,2,FALSE))</f>
        <v>0</v>
      </c>
      <c r="L195" s="79">
        <f>IF([1]【スタッフ使用】受注管理表!E195=0,0,VLOOKUP([1]【スタッフ使用】受注管理表!E195,ピボット①!$G$3:$H$25,2,FALSE))</f>
        <v>0</v>
      </c>
      <c r="M195" s="79">
        <f>IF([1]【スタッフ使用】受注管理表!F195=0,0,VLOOKUP([1]【スタッフ使用】受注管理表!F195,ピボット①!$E$3:$F$10,2,FALSE))</f>
        <v>0</v>
      </c>
      <c r="N195" s="79">
        <f t="shared" ref="N195:N258" si="9">1000*K195+L195+100*M195</f>
        <v>0</v>
      </c>
      <c r="O195" s="83">
        <f>[1]【スタッフ使用】受注管理表!G195</f>
        <v>0</v>
      </c>
      <c r="P195" s="83" t="e">
        <f t="shared" ref="P195:P258" si="10">VLOOKUP(K195,$C$3:$D$11,2,FALSE)</f>
        <v>#N/A</v>
      </c>
      <c r="Q195" s="83" t="e">
        <f t="shared" ref="Q195:Q258" si="11">O195*P195</f>
        <v>#N/A</v>
      </c>
    </row>
    <row r="196" spans="11:17" x14ac:dyDescent="0.4">
      <c r="K196" s="79">
        <f>IF([1]【スタッフ使用】受注管理表!D196=0,0,VLOOKUP([1]【スタッフ使用】受注管理表!D196,ピボット①!$B$3:$C$11,2,FALSE))</f>
        <v>0</v>
      </c>
      <c r="L196" s="79">
        <f>IF([1]【スタッフ使用】受注管理表!E196=0,0,VLOOKUP([1]【スタッフ使用】受注管理表!E196,ピボット①!$G$3:$H$25,2,FALSE))</f>
        <v>0</v>
      </c>
      <c r="M196" s="79">
        <f>IF([1]【スタッフ使用】受注管理表!F196=0,0,VLOOKUP([1]【スタッフ使用】受注管理表!F196,ピボット①!$E$3:$F$10,2,FALSE))</f>
        <v>0</v>
      </c>
      <c r="N196" s="79">
        <f t="shared" si="9"/>
        <v>0</v>
      </c>
      <c r="O196" s="83">
        <f>[1]【スタッフ使用】受注管理表!G196</f>
        <v>0</v>
      </c>
      <c r="P196" s="83" t="e">
        <f t="shared" si="10"/>
        <v>#N/A</v>
      </c>
      <c r="Q196" s="83" t="e">
        <f t="shared" si="11"/>
        <v>#N/A</v>
      </c>
    </row>
    <row r="197" spans="11:17" x14ac:dyDescent="0.4">
      <c r="K197" s="79">
        <f>IF([1]【スタッフ使用】受注管理表!D197=0,0,VLOOKUP([1]【スタッフ使用】受注管理表!D197,ピボット①!$B$3:$C$11,2,FALSE))</f>
        <v>0</v>
      </c>
      <c r="L197" s="79">
        <f>IF([1]【スタッフ使用】受注管理表!E197=0,0,VLOOKUP([1]【スタッフ使用】受注管理表!E197,ピボット①!$G$3:$H$25,2,FALSE))</f>
        <v>0</v>
      </c>
      <c r="M197" s="79">
        <f>IF([1]【スタッフ使用】受注管理表!F197=0,0,VLOOKUP([1]【スタッフ使用】受注管理表!F197,ピボット①!$E$3:$F$10,2,FALSE))</f>
        <v>0</v>
      </c>
      <c r="N197" s="79">
        <f t="shared" si="9"/>
        <v>0</v>
      </c>
      <c r="O197" s="83">
        <f>[1]【スタッフ使用】受注管理表!G197</f>
        <v>0</v>
      </c>
      <c r="P197" s="83" t="e">
        <f t="shared" si="10"/>
        <v>#N/A</v>
      </c>
      <c r="Q197" s="83" t="e">
        <f t="shared" si="11"/>
        <v>#N/A</v>
      </c>
    </row>
    <row r="198" spans="11:17" x14ac:dyDescent="0.4">
      <c r="K198" s="79">
        <f>IF([1]【スタッフ使用】受注管理表!D198=0,0,VLOOKUP([1]【スタッフ使用】受注管理表!D198,ピボット①!$B$3:$C$11,2,FALSE))</f>
        <v>0</v>
      </c>
      <c r="L198" s="79">
        <f>IF([1]【スタッフ使用】受注管理表!E198=0,0,VLOOKUP([1]【スタッフ使用】受注管理表!E198,ピボット①!$G$3:$H$25,2,FALSE))</f>
        <v>0</v>
      </c>
      <c r="M198" s="79">
        <f>IF([1]【スタッフ使用】受注管理表!F198=0,0,VLOOKUP([1]【スタッフ使用】受注管理表!F198,ピボット①!$E$3:$F$10,2,FALSE))</f>
        <v>0</v>
      </c>
      <c r="N198" s="79">
        <f t="shared" si="9"/>
        <v>0</v>
      </c>
      <c r="O198" s="83">
        <f>[1]【スタッフ使用】受注管理表!G198</f>
        <v>0</v>
      </c>
      <c r="P198" s="83" t="e">
        <f t="shared" si="10"/>
        <v>#N/A</v>
      </c>
      <c r="Q198" s="83" t="e">
        <f t="shared" si="11"/>
        <v>#N/A</v>
      </c>
    </row>
    <row r="199" spans="11:17" x14ac:dyDescent="0.4">
      <c r="K199" s="79">
        <f>IF([1]【スタッフ使用】受注管理表!D199=0,0,VLOOKUP([1]【スタッフ使用】受注管理表!D199,ピボット①!$B$3:$C$11,2,FALSE))</f>
        <v>0</v>
      </c>
      <c r="L199" s="79">
        <f>IF([1]【スタッフ使用】受注管理表!E199=0,0,VLOOKUP([1]【スタッフ使用】受注管理表!E199,ピボット①!$G$3:$H$25,2,FALSE))</f>
        <v>0</v>
      </c>
      <c r="M199" s="79">
        <f>IF([1]【スタッフ使用】受注管理表!F199=0,0,VLOOKUP([1]【スタッフ使用】受注管理表!F199,ピボット①!$E$3:$F$10,2,FALSE))</f>
        <v>0</v>
      </c>
      <c r="N199" s="79">
        <f t="shared" si="9"/>
        <v>0</v>
      </c>
      <c r="O199" s="83">
        <f>[1]【スタッフ使用】受注管理表!G199</f>
        <v>0</v>
      </c>
      <c r="P199" s="83" t="e">
        <f t="shared" si="10"/>
        <v>#N/A</v>
      </c>
      <c r="Q199" s="83" t="e">
        <f t="shared" si="11"/>
        <v>#N/A</v>
      </c>
    </row>
    <row r="200" spans="11:17" x14ac:dyDescent="0.4">
      <c r="K200" s="79">
        <f>IF([1]【スタッフ使用】受注管理表!D200=0,0,VLOOKUP([1]【スタッフ使用】受注管理表!D200,ピボット①!$B$3:$C$11,2,FALSE))</f>
        <v>0</v>
      </c>
      <c r="L200" s="79">
        <f>IF([1]【スタッフ使用】受注管理表!E200=0,0,VLOOKUP([1]【スタッフ使用】受注管理表!E200,ピボット①!$G$3:$H$25,2,FALSE))</f>
        <v>0</v>
      </c>
      <c r="M200" s="79">
        <f>IF([1]【スタッフ使用】受注管理表!F200=0,0,VLOOKUP([1]【スタッフ使用】受注管理表!F200,ピボット①!$E$3:$F$10,2,FALSE))</f>
        <v>0</v>
      </c>
      <c r="N200" s="79">
        <f t="shared" si="9"/>
        <v>0</v>
      </c>
      <c r="O200" s="83">
        <f>[1]【スタッフ使用】受注管理表!G200</f>
        <v>0</v>
      </c>
      <c r="P200" s="83" t="e">
        <f t="shared" si="10"/>
        <v>#N/A</v>
      </c>
      <c r="Q200" s="83" t="e">
        <f t="shared" si="11"/>
        <v>#N/A</v>
      </c>
    </row>
    <row r="201" spans="11:17" x14ac:dyDescent="0.4">
      <c r="K201" s="79">
        <f>IF([1]【スタッフ使用】受注管理表!D201=0,0,VLOOKUP([1]【スタッフ使用】受注管理表!D201,ピボット①!$B$3:$C$11,2,FALSE))</f>
        <v>0</v>
      </c>
      <c r="L201" s="79">
        <f>IF([1]【スタッフ使用】受注管理表!E201=0,0,VLOOKUP([1]【スタッフ使用】受注管理表!E201,ピボット①!$G$3:$H$25,2,FALSE))</f>
        <v>0</v>
      </c>
      <c r="M201" s="79">
        <f>IF([1]【スタッフ使用】受注管理表!F201=0,0,VLOOKUP([1]【スタッフ使用】受注管理表!F201,ピボット①!$E$3:$F$10,2,FALSE))</f>
        <v>0</v>
      </c>
      <c r="N201" s="79">
        <f t="shared" si="9"/>
        <v>0</v>
      </c>
      <c r="O201" s="83">
        <f>[1]【スタッフ使用】受注管理表!G201</f>
        <v>0</v>
      </c>
      <c r="P201" s="83" t="e">
        <f t="shared" si="10"/>
        <v>#N/A</v>
      </c>
      <c r="Q201" s="83" t="e">
        <f t="shared" si="11"/>
        <v>#N/A</v>
      </c>
    </row>
    <row r="202" spans="11:17" x14ac:dyDescent="0.4">
      <c r="K202" s="79">
        <f>IF([1]【スタッフ使用】受注管理表!D202=0,0,VLOOKUP([1]【スタッフ使用】受注管理表!D202,ピボット①!$B$3:$C$11,2,FALSE))</f>
        <v>0</v>
      </c>
      <c r="L202" s="79">
        <f>IF([1]【スタッフ使用】受注管理表!E202=0,0,VLOOKUP([1]【スタッフ使用】受注管理表!E202,ピボット①!$G$3:$H$25,2,FALSE))</f>
        <v>0</v>
      </c>
      <c r="M202" s="79">
        <f>IF([1]【スタッフ使用】受注管理表!F202=0,0,VLOOKUP([1]【スタッフ使用】受注管理表!F202,ピボット①!$E$3:$F$10,2,FALSE))</f>
        <v>0</v>
      </c>
      <c r="N202" s="79">
        <f t="shared" si="9"/>
        <v>0</v>
      </c>
      <c r="O202" s="83">
        <f>[1]【スタッフ使用】受注管理表!G202</f>
        <v>0</v>
      </c>
      <c r="P202" s="83" t="e">
        <f t="shared" si="10"/>
        <v>#N/A</v>
      </c>
      <c r="Q202" s="83" t="e">
        <f t="shared" si="11"/>
        <v>#N/A</v>
      </c>
    </row>
    <row r="203" spans="11:17" x14ac:dyDescent="0.4">
      <c r="K203" s="79">
        <f>IF([1]【スタッフ使用】受注管理表!D203=0,0,VLOOKUP([1]【スタッフ使用】受注管理表!D203,ピボット①!$B$3:$C$11,2,FALSE))</f>
        <v>0</v>
      </c>
      <c r="L203" s="79">
        <f>IF([1]【スタッフ使用】受注管理表!E203=0,0,VLOOKUP([1]【スタッフ使用】受注管理表!E203,ピボット①!$G$3:$H$25,2,FALSE))</f>
        <v>0</v>
      </c>
      <c r="M203" s="79">
        <f>IF([1]【スタッフ使用】受注管理表!F203=0,0,VLOOKUP([1]【スタッフ使用】受注管理表!F203,ピボット①!$E$3:$F$10,2,FALSE))</f>
        <v>0</v>
      </c>
      <c r="N203" s="79">
        <f t="shared" si="9"/>
        <v>0</v>
      </c>
      <c r="O203" s="83">
        <f>[1]【スタッフ使用】受注管理表!G203</f>
        <v>0</v>
      </c>
      <c r="P203" s="83" t="e">
        <f t="shared" si="10"/>
        <v>#N/A</v>
      </c>
      <c r="Q203" s="83" t="e">
        <f t="shared" si="11"/>
        <v>#N/A</v>
      </c>
    </row>
    <row r="204" spans="11:17" x14ac:dyDescent="0.4">
      <c r="K204" s="79">
        <f>IF([1]【スタッフ使用】受注管理表!D204=0,0,VLOOKUP([1]【スタッフ使用】受注管理表!D204,ピボット①!$B$3:$C$11,2,FALSE))</f>
        <v>0</v>
      </c>
      <c r="L204" s="79">
        <f>IF([1]【スタッフ使用】受注管理表!E204=0,0,VLOOKUP([1]【スタッフ使用】受注管理表!E204,ピボット①!$G$3:$H$25,2,FALSE))</f>
        <v>0</v>
      </c>
      <c r="M204" s="79">
        <f>IF([1]【スタッフ使用】受注管理表!F204=0,0,VLOOKUP([1]【スタッフ使用】受注管理表!F204,ピボット①!$E$3:$F$10,2,FALSE))</f>
        <v>0</v>
      </c>
      <c r="N204" s="79">
        <f t="shared" si="9"/>
        <v>0</v>
      </c>
      <c r="O204" s="83">
        <f>[1]【スタッフ使用】受注管理表!G204</f>
        <v>0</v>
      </c>
      <c r="P204" s="83" t="e">
        <f t="shared" si="10"/>
        <v>#N/A</v>
      </c>
      <c r="Q204" s="83" t="e">
        <f t="shared" si="11"/>
        <v>#N/A</v>
      </c>
    </row>
    <row r="205" spans="11:17" x14ac:dyDescent="0.4">
      <c r="K205" s="79">
        <f>IF([1]【スタッフ使用】受注管理表!D205=0,0,VLOOKUP([1]【スタッフ使用】受注管理表!D205,ピボット①!$B$3:$C$11,2,FALSE))</f>
        <v>0</v>
      </c>
      <c r="L205" s="79">
        <f>IF([1]【スタッフ使用】受注管理表!E205=0,0,VLOOKUP([1]【スタッフ使用】受注管理表!E205,ピボット①!$G$3:$H$25,2,FALSE))</f>
        <v>0</v>
      </c>
      <c r="M205" s="79">
        <f>IF([1]【スタッフ使用】受注管理表!F205=0,0,VLOOKUP([1]【スタッフ使用】受注管理表!F205,ピボット①!$E$3:$F$10,2,FALSE))</f>
        <v>0</v>
      </c>
      <c r="N205" s="79">
        <f t="shared" si="9"/>
        <v>0</v>
      </c>
      <c r="O205" s="83">
        <f>[1]【スタッフ使用】受注管理表!G205</f>
        <v>0</v>
      </c>
      <c r="P205" s="83" t="e">
        <f t="shared" si="10"/>
        <v>#N/A</v>
      </c>
      <c r="Q205" s="83" t="e">
        <f t="shared" si="11"/>
        <v>#N/A</v>
      </c>
    </row>
    <row r="206" spans="11:17" x14ac:dyDescent="0.4">
      <c r="K206" s="79">
        <f>IF([1]【スタッフ使用】受注管理表!D206=0,0,VLOOKUP([1]【スタッフ使用】受注管理表!D206,ピボット①!$B$3:$C$11,2,FALSE))</f>
        <v>0</v>
      </c>
      <c r="L206" s="79">
        <f>IF([1]【スタッフ使用】受注管理表!E206=0,0,VLOOKUP([1]【スタッフ使用】受注管理表!E206,ピボット①!$G$3:$H$25,2,FALSE))</f>
        <v>0</v>
      </c>
      <c r="M206" s="79">
        <f>IF([1]【スタッフ使用】受注管理表!F206=0,0,VLOOKUP([1]【スタッフ使用】受注管理表!F206,ピボット①!$E$3:$F$10,2,FALSE))</f>
        <v>0</v>
      </c>
      <c r="N206" s="79">
        <f t="shared" si="9"/>
        <v>0</v>
      </c>
      <c r="O206" s="83">
        <f>[1]【スタッフ使用】受注管理表!G206</f>
        <v>0</v>
      </c>
      <c r="P206" s="83" t="e">
        <f t="shared" si="10"/>
        <v>#N/A</v>
      </c>
      <c r="Q206" s="83" t="e">
        <f t="shared" si="11"/>
        <v>#N/A</v>
      </c>
    </row>
    <row r="207" spans="11:17" x14ac:dyDescent="0.4">
      <c r="K207" s="79">
        <f>IF([1]【スタッフ使用】受注管理表!D207=0,0,VLOOKUP([1]【スタッフ使用】受注管理表!D207,ピボット①!$B$3:$C$11,2,FALSE))</f>
        <v>0</v>
      </c>
      <c r="L207" s="79">
        <f>IF([1]【スタッフ使用】受注管理表!E207=0,0,VLOOKUP([1]【スタッフ使用】受注管理表!E207,ピボット①!$G$3:$H$25,2,FALSE))</f>
        <v>0</v>
      </c>
      <c r="M207" s="79">
        <f>IF([1]【スタッフ使用】受注管理表!F207=0,0,VLOOKUP([1]【スタッフ使用】受注管理表!F207,ピボット①!$E$3:$F$10,2,FALSE))</f>
        <v>0</v>
      </c>
      <c r="N207" s="79">
        <f t="shared" si="9"/>
        <v>0</v>
      </c>
      <c r="O207" s="83">
        <f>[1]【スタッフ使用】受注管理表!G207</f>
        <v>0</v>
      </c>
      <c r="P207" s="83" t="e">
        <f t="shared" si="10"/>
        <v>#N/A</v>
      </c>
      <c r="Q207" s="83" t="e">
        <f t="shared" si="11"/>
        <v>#N/A</v>
      </c>
    </row>
    <row r="208" spans="11:17" x14ac:dyDescent="0.4">
      <c r="K208" s="79">
        <f>IF([1]【スタッフ使用】受注管理表!D208=0,0,VLOOKUP([1]【スタッフ使用】受注管理表!D208,ピボット①!$B$3:$C$11,2,FALSE))</f>
        <v>0</v>
      </c>
      <c r="L208" s="79">
        <f>IF([1]【スタッフ使用】受注管理表!E208=0,0,VLOOKUP([1]【スタッフ使用】受注管理表!E208,ピボット①!$G$3:$H$25,2,FALSE))</f>
        <v>0</v>
      </c>
      <c r="M208" s="79">
        <f>IF([1]【スタッフ使用】受注管理表!F208=0,0,VLOOKUP([1]【スタッフ使用】受注管理表!F208,ピボット①!$E$3:$F$10,2,FALSE))</f>
        <v>0</v>
      </c>
      <c r="N208" s="79">
        <f t="shared" si="9"/>
        <v>0</v>
      </c>
      <c r="O208" s="83">
        <f>[1]【スタッフ使用】受注管理表!G208</f>
        <v>0</v>
      </c>
      <c r="P208" s="83" t="e">
        <f t="shared" si="10"/>
        <v>#N/A</v>
      </c>
      <c r="Q208" s="83" t="e">
        <f t="shared" si="11"/>
        <v>#N/A</v>
      </c>
    </row>
    <row r="209" spans="11:17" x14ac:dyDescent="0.4">
      <c r="K209" s="79">
        <f>IF([1]【スタッフ使用】受注管理表!D209=0,0,VLOOKUP([1]【スタッフ使用】受注管理表!D209,ピボット①!$B$3:$C$11,2,FALSE))</f>
        <v>0</v>
      </c>
      <c r="L209" s="79">
        <f>IF([1]【スタッフ使用】受注管理表!E209=0,0,VLOOKUP([1]【スタッフ使用】受注管理表!E209,ピボット①!$G$3:$H$25,2,FALSE))</f>
        <v>0</v>
      </c>
      <c r="M209" s="79">
        <f>IF([1]【スタッフ使用】受注管理表!F209=0,0,VLOOKUP([1]【スタッフ使用】受注管理表!F209,ピボット①!$E$3:$F$10,2,FALSE))</f>
        <v>0</v>
      </c>
      <c r="N209" s="79">
        <f t="shared" si="9"/>
        <v>0</v>
      </c>
      <c r="O209" s="83">
        <f>[1]【スタッフ使用】受注管理表!G209</f>
        <v>0</v>
      </c>
      <c r="P209" s="83" t="e">
        <f t="shared" si="10"/>
        <v>#N/A</v>
      </c>
      <c r="Q209" s="83" t="e">
        <f t="shared" si="11"/>
        <v>#N/A</v>
      </c>
    </row>
    <row r="210" spans="11:17" x14ac:dyDescent="0.4">
      <c r="K210" s="79">
        <f>IF([1]【スタッフ使用】受注管理表!D210=0,0,VLOOKUP([1]【スタッフ使用】受注管理表!D210,ピボット①!$B$3:$C$11,2,FALSE))</f>
        <v>0</v>
      </c>
      <c r="L210" s="79">
        <f>IF([1]【スタッフ使用】受注管理表!E210=0,0,VLOOKUP([1]【スタッフ使用】受注管理表!E210,ピボット①!$G$3:$H$25,2,FALSE))</f>
        <v>0</v>
      </c>
      <c r="M210" s="79">
        <f>IF([1]【スタッフ使用】受注管理表!F210=0,0,VLOOKUP([1]【スタッフ使用】受注管理表!F210,ピボット①!$E$3:$F$10,2,FALSE))</f>
        <v>0</v>
      </c>
      <c r="N210" s="79">
        <f t="shared" si="9"/>
        <v>0</v>
      </c>
      <c r="O210" s="83">
        <f>[1]【スタッフ使用】受注管理表!G210</f>
        <v>0</v>
      </c>
      <c r="P210" s="83" t="e">
        <f t="shared" si="10"/>
        <v>#N/A</v>
      </c>
      <c r="Q210" s="83" t="e">
        <f t="shared" si="11"/>
        <v>#N/A</v>
      </c>
    </row>
    <row r="211" spans="11:17" x14ac:dyDescent="0.4">
      <c r="K211" s="79">
        <f>IF([1]【スタッフ使用】受注管理表!D211=0,0,VLOOKUP([1]【スタッフ使用】受注管理表!D211,ピボット①!$B$3:$C$11,2,FALSE))</f>
        <v>0</v>
      </c>
      <c r="L211" s="79">
        <f>IF([1]【スタッフ使用】受注管理表!E211=0,0,VLOOKUP([1]【スタッフ使用】受注管理表!E211,ピボット①!$G$3:$H$25,2,FALSE))</f>
        <v>0</v>
      </c>
      <c r="M211" s="79">
        <f>IF([1]【スタッフ使用】受注管理表!F211=0,0,VLOOKUP([1]【スタッフ使用】受注管理表!F211,ピボット①!$E$3:$F$10,2,FALSE))</f>
        <v>0</v>
      </c>
      <c r="N211" s="79">
        <f t="shared" si="9"/>
        <v>0</v>
      </c>
      <c r="O211" s="83">
        <f>[1]【スタッフ使用】受注管理表!G211</f>
        <v>0</v>
      </c>
      <c r="P211" s="83" t="e">
        <f t="shared" si="10"/>
        <v>#N/A</v>
      </c>
      <c r="Q211" s="83" t="e">
        <f t="shared" si="11"/>
        <v>#N/A</v>
      </c>
    </row>
    <row r="212" spans="11:17" x14ac:dyDescent="0.4">
      <c r="K212" s="79">
        <f>IF([1]【スタッフ使用】受注管理表!D212=0,0,VLOOKUP([1]【スタッフ使用】受注管理表!D212,ピボット①!$B$3:$C$11,2,FALSE))</f>
        <v>0</v>
      </c>
      <c r="L212" s="79">
        <f>IF([1]【スタッフ使用】受注管理表!E212=0,0,VLOOKUP([1]【スタッフ使用】受注管理表!E212,ピボット①!$G$3:$H$25,2,FALSE))</f>
        <v>0</v>
      </c>
      <c r="M212" s="79">
        <f>IF([1]【スタッフ使用】受注管理表!F212=0,0,VLOOKUP([1]【スタッフ使用】受注管理表!F212,ピボット①!$E$3:$F$10,2,FALSE))</f>
        <v>0</v>
      </c>
      <c r="N212" s="79">
        <f t="shared" si="9"/>
        <v>0</v>
      </c>
      <c r="O212" s="83">
        <f>[1]【スタッフ使用】受注管理表!G212</f>
        <v>0</v>
      </c>
      <c r="P212" s="83" t="e">
        <f t="shared" si="10"/>
        <v>#N/A</v>
      </c>
      <c r="Q212" s="83" t="e">
        <f t="shared" si="11"/>
        <v>#N/A</v>
      </c>
    </row>
    <row r="213" spans="11:17" x14ac:dyDescent="0.4">
      <c r="K213" s="79">
        <f>IF([1]【スタッフ使用】受注管理表!D213=0,0,VLOOKUP([1]【スタッフ使用】受注管理表!D213,ピボット①!$B$3:$C$11,2,FALSE))</f>
        <v>0</v>
      </c>
      <c r="L213" s="79">
        <f>IF([1]【スタッフ使用】受注管理表!E213=0,0,VLOOKUP([1]【スタッフ使用】受注管理表!E213,ピボット①!$G$3:$H$25,2,FALSE))</f>
        <v>0</v>
      </c>
      <c r="M213" s="79">
        <f>IF([1]【スタッフ使用】受注管理表!F213=0,0,VLOOKUP([1]【スタッフ使用】受注管理表!F213,ピボット①!$E$3:$F$10,2,FALSE))</f>
        <v>0</v>
      </c>
      <c r="N213" s="79">
        <f t="shared" si="9"/>
        <v>0</v>
      </c>
      <c r="O213" s="83">
        <f>[1]【スタッフ使用】受注管理表!G213</f>
        <v>0</v>
      </c>
      <c r="P213" s="83" t="e">
        <f t="shared" si="10"/>
        <v>#N/A</v>
      </c>
      <c r="Q213" s="83" t="e">
        <f t="shared" si="11"/>
        <v>#N/A</v>
      </c>
    </row>
    <row r="214" spans="11:17" x14ac:dyDescent="0.4">
      <c r="K214" s="79">
        <f>IF([1]【スタッフ使用】受注管理表!D214=0,0,VLOOKUP([1]【スタッフ使用】受注管理表!D214,ピボット①!$B$3:$C$11,2,FALSE))</f>
        <v>0</v>
      </c>
      <c r="L214" s="79">
        <f>IF([1]【スタッフ使用】受注管理表!E214=0,0,VLOOKUP([1]【スタッフ使用】受注管理表!E214,ピボット①!$G$3:$H$25,2,FALSE))</f>
        <v>0</v>
      </c>
      <c r="M214" s="79">
        <f>IF([1]【スタッフ使用】受注管理表!F214=0,0,VLOOKUP([1]【スタッフ使用】受注管理表!F214,ピボット①!$E$3:$F$10,2,FALSE))</f>
        <v>0</v>
      </c>
      <c r="N214" s="79">
        <f t="shared" si="9"/>
        <v>0</v>
      </c>
      <c r="O214" s="83">
        <f>[1]【スタッフ使用】受注管理表!G214</f>
        <v>0</v>
      </c>
      <c r="P214" s="83" t="e">
        <f t="shared" si="10"/>
        <v>#N/A</v>
      </c>
      <c r="Q214" s="83" t="e">
        <f t="shared" si="11"/>
        <v>#N/A</v>
      </c>
    </row>
    <row r="215" spans="11:17" x14ac:dyDescent="0.4">
      <c r="K215" s="79">
        <f>IF([1]【スタッフ使用】受注管理表!D215=0,0,VLOOKUP([1]【スタッフ使用】受注管理表!D215,ピボット①!$B$3:$C$11,2,FALSE))</f>
        <v>0</v>
      </c>
      <c r="L215" s="79">
        <f>IF([1]【スタッフ使用】受注管理表!E215=0,0,VLOOKUP([1]【スタッフ使用】受注管理表!E215,ピボット①!$G$3:$H$25,2,FALSE))</f>
        <v>0</v>
      </c>
      <c r="M215" s="79">
        <f>IF([1]【スタッフ使用】受注管理表!F215=0,0,VLOOKUP([1]【スタッフ使用】受注管理表!F215,ピボット①!$E$3:$F$10,2,FALSE))</f>
        <v>0</v>
      </c>
      <c r="N215" s="79">
        <f t="shared" si="9"/>
        <v>0</v>
      </c>
      <c r="O215" s="83">
        <f>[1]【スタッフ使用】受注管理表!G215</f>
        <v>0</v>
      </c>
      <c r="P215" s="83" t="e">
        <f t="shared" si="10"/>
        <v>#N/A</v>
      </c>
      <c r="Q215" s="83" t="e">
        <f t="shared" si="11"/>
        <v>#N/A</v>
      </c>
    </row>
    <row r="216" spans="11:17" x14ac:dyDescent="0.4">
      <c r="K216" s="79">
        <f>IF([1]【スタッフ使用】受注管理表!D216=0,0,VLOOKUP([1]【スタッフ使用】受注管理表!D216,ピボット①!$B$3:$C$11,2,FALSE))</f>
        <v>0</v>
      </c>
      <c r="L216" s="79">
        <f>IF([1]【スタッフ使用】受注管理表!E216=0,0,VLOOKUP([1]【スタッフ使用】受注管理表!E216,ピボット①!$G$3:$H$25,2,FALSE))</f>
        <v>0</v>
      </c>
      <c r="M216" s="79">
        <f>IF([1]【スタッフ使用】受注管理表!F216=0,0,VLOOKUP([1]【スタッフ使用】受注管理表!F216,ピボット①!$E$3:$F$10,2,FALSE))</f>
        <v>0</v>
      </c>
      <c r="N216" s="79">
        <f t="shared" si="9"/>
        <v>0</v>
      </c>
      <c r="O216" s="83">
        <f>[1]【スタッフ使用】受注管理表!G216</f>
        <v>0</v>
      </c>
      <c r="P216" s="83" t="e">
        <f t="shared" si="10"/>
        <v>#N/A</v>
      </c>
      <c r="Q216" s="83" t="e">
        <f t="shared" si="11"/>
        <v>#N/A</v>
      </c>
    </row>
    <row r="217" spans="11:17" x14ac:dyDescent="0.4">
      <c r="K217" s="79">
        <f>IF([1]【スタッフ使用】受注管理表!D217=0,0,VLOOKUP([1]【スタッフ使用】受注管理表!D217,ピボット①!$B$3:$C$11,2,FALSE))</f>
        <v>0</v>
      </c>
      <c r="L217" s="79">
        <f>IF([1]【スタッフ使用】受注管理表!E217=0,0,VLOOKUP([1]【スタッフ使用】受注管理表!E217,ピボット①!$G$3:$H$25,2,FALSE))</f>
        <v>0</v>
      </c>
      <c r="M217" s="79">
        <f>IF([1]【スタッフ使用】受注管理表!F217=0,0,VLOOKUP([1]【スタッフ使用】受注管理表!F217,ピボット①!$E$3:$F$10,2,FALSE))</f>
        <v>0</v>
      </c>
      <c r="N217" s="79">
        <f t="shared" si="9"/>
        <v>0</v>
      </c>
      <c r="O217" s="83">
        <f>[1]【スタッフ使用】受注管理表!G217</f>
        <v>0</v>
      </c>
      <c r="P217" s="83" t="e">
        <f t="shared" si="10"/>
        <v>#N/A</v>
      </c>
      <c r="Q217" s="83" t="e">
        <f t="shared" si="11"/>
        <v>#N/A</v>
      </c>
    </row>
    <row r="218" spans="11:17" x14ac:dyDescent="0.4">
      <c r="K218" s="79">
        <f>IF([1]【スタッフ使用】受注管理表!D218=0,0,VLOOKUP([1]【スタッフ使用】受注管理表!D218,ピボット①!$B$3:$C$11,2,FALSE))</f>
        <v>0</v>
      </c>
      <c r="L218" s="79">
        <f>IF([1]【スタッフ使用】受注管理表!E218=0,0,VLOOKUP([1]【スタッフ使用】受注管理表!E218,ピボット①!$G$3:$H$25,2,FALSE))</f>
        <v>0</v>
      </c>
      <c r="M218" s="79">
        <f>IF([1]【スタッフ使用】受注管理表!F218=0,0,VLOOKUP([1]【スタッフ使用】受注管理表!F218,ピボット①!$E$3:$F$10,2,FALSE))</f>
        <v>0</v>
      </c>
      <c r="N218" s="79">
        <f t="shared" si="9"/>
        <v>0</v>
      </c>
      <c r="O218" s="83">
        <f>[1]【スタッフ使用】受注管理表!G218</f>
        <v>0</v>
      </c>
      <c r="P218" s="83" t="e">
        <f t="shared" si="10"/>
        <v>#N/A</v>
      </c>
      <c r="Q218" s="83" t="e">
        <f t="shared" si="11"/>
        <v>#N/A</v>
      </c>
    </row>
    <row r="219" spans="11:17" x14ac:dyDescent="0.4">
      <c r="K219" s="79">
        <f>IF([1]【スタッフ使用】受注管理表!D219=0,0,VLOOKUP([1]【スタッフ使用】受注管理表!D219,ピボット①!$B$3:$C$11,2,FALSE))</f>
        <v>0</v>
      </c>
      <c r="L219" s="79">
        <f>IF([1]【スタッフ使用】受注管理表!E219=0,0,VLOOKUP([1]【スタッフ使用】受注管理表!E219,ピボット①!$G$3:$H$25,2,FALSE))</f>
        <v>0</v>
      </c>
      <c r="M219" s="79">
        <f>IF([1]【スタッフ使用】受注管理表!F219=0,0,VLOOKUP([1]【スタッフ使用】受注管理表!F219,ピボット①!$E$3:$F$10,2,FALSE))</f>
        <v>0</v>
      </c>
      <c r="N219" s="79">
        <f t="shared" si="9"/>
        <v>0</v>
      </c>
      <c r="O219" s="83">
        <f>[1]【スタッフ使用】受注管理表!G219</f>
        <v>0</v>
      </c>
      <c r="P219" s="83" t="e">
        <f t="shared" si="10"/>
        <v>#N/A</v>
      </c>
      <c r="Q219" s="83" t="e">
        <f t="shared" si="11"/>
        <v>#N/A</v>
      </c>
    </row>
    <row r="220" spans="11:17" x14ac:dyDescent="0.4">
      <c r="K220" s="79">
        <f>IF([1]【スタッフ使用】受注管理表!D220=0,0,VLOOKUP([1]【スタッフ使用】受注管理表!D220,ピボット①!$B$3:$C$11,2,FALSE))</f>
        <v>0</v>
      </c>
      <c r="L220" s="79">
        <f>IF([1]【スタッフ使用】受注管理表!E220=0,0,VLOOKUP([1]【スタッフ使用】受注管理表!E220,ピボット①!$G$3:$H$25,2,FALSE))</f>
        <v>0</v>
      </c>
      <c r="M220" s="79">
        <f>IF([1]【スタッフ使用】受注管理表!F220=0,0,VLOOKUP([1]【スタッフ使用】受注管理表!F220,ピボット①!$E$3:$F$10,2,FALSE))</f>
        <v>0</v>
      </c>
      <c r="N220" s="79">
        <f t="shared" si="9"/>
        <v>0</v>
      </c>
      <c r="O220" s="83">
        <f>[1]【スタッフ使用】受注管理表!G220</f>
        <v>0</v>
      </c>
      <c r="P220" s="83" t="e">
        <f t="shared" si="10"/>
        <v>#N/A</v>
      </c>
      <c r="Q220" s="83" t="e">
        <f t="shared" si="11"/>
        <v>#N/A</v>
      </c>
    </row>
    <row r="221" spans="11:17" x14ac:dyDescent="0.4">
      <c r="K221" s="79">
        <f>IF([1]【スタッフ使用】受注管理表!D221=0,0,VLOOKUP([1]【スタッフ使用】受注管理表!D221,ピボット①!$B$3:$C$11,2,FALSE))</f>
        <v>0</v>
      </c>
      <c r="L221" s="79">
        <f>IF([1]【スタッフ使用】受注管理表!E221=0,0,VLOOKUP([1]【スタッフ使用】受注管理表!E221,ピボット①!$G$3:$H$25,2,FALSE))</f>
        <v>0</v>
      </c>
      <c r="M221" s="79">
        <f>IF([1]【スタッフ使用】受注管理表!F221=0,0,VLOOKUP([1]【スタッフ使用】受注管理表!F221,ピボット①!$E$3:$F$10,2,FALSE))</f>
        <v>0</v>
      </c>
      <c r="N221" s="79">
        <f t="shared" si="9"/>
        <v>0</v>
      </c>
      <c r="O221" s="83">
        <f>[1]【スタッフ使用】受注管理表!G221</f>
        <v>0</v>
      </c>
      <c r="P221" s="83" t="e">
        <f t="shared" si="10"/>
        <v>#N/A</v>
      </c>
      <c r="Q221" s="83" t="e">
        <f t="shared" si="11"/>
        <v>#N/A</v>
      </c>
    </row>
    <row r="222" spans="11:17" x14ac:dyDescent="0.4">
      <c r="K222" s="79">
        <f>IF([1]【スタッフ使用】受注管理表!D222=0,0,VLOOKUP([1]【スタッフ使用】受注管理表!D222,ピボット①!$B$3:$C$11,2,FALSE))</f>
        <v>0</v>
      </c>
      <c r="L222" s="79">
        <f>IF([1]【スタッフ使用】受注管理表!E222=0,0,VLOOKUP([1]【スタッフ使用】受注管理表!E222,ピボット①!$G$3:$H$25,2,FALSE))</f>
        <v>0</v>
      </c>
      <c r="M222" s="79">
        <f>IF([1]【スタッフ使用】受注管理表!F222=0,0,VLOOKUP([1]【スタッフ使用】受注管理表!F222,ピボット①!$E$3:$F$10,2,FALSE))</f>
        <v>0</v>
      </c>
      <c r="N222" s="79">
        <f t="shared" si="9"/>
        <v>0</v>
      </c>
      <c r="O222" s="83">
        <f>[1]【スタッフ使用】受注管理表!G222</f>
        <v>0</v>
      </c>
      <c r="P222" s="83" t="e">
        <f t="shared" si="10"/>
        <v>#N/A</v>
      </c>
      <c r="Q222" s="83" t="e">
        <f t="shared" si="11"/>
        <v>#N/A</v>
      </c>
    </row>
    <row r="223" spans="11:17" x14ac:dyDescent="0.4">
      <c r="K223" s="79">
        <f>IF([1]【スタッフ使用】受注管理表!D223=0,0,VLOOKUP([1]【スタッフ使用】受注管理表!D223,ピボット①!$B$3:$C$11,2,FALSE))</f>
        <v>0</v>
      </c>
      <c r="L223" s="79">
        <f>IF([1]【スタッフ使用】受注管理表!E223=0,0,VLOOKUP([1]【スタッフ使用】受注管理表!E223,ピボット①!$G$3:$H$25,2,FALSE))</f>
        <v>0</v>
      </c>
      <c r="M223" s="79">
        <f>IF([1]【スタッフ使用】受注管理表!F223=0,0,VLOOKUP([1]【スタッフ使用】受注管理表!F223,ピボット①!$E$3:$F$10,2,FALSE))</f>
        <v>0</v>
      </c>
      <c r="N223" s="79">
        <f t="shared" si="9"/>
        <v>0</v>
      </c>
      <c r="O223" s="83">
        <f>[1]【スタッフ使用】受注管理表!G223</f>
        <v>0</v>
      </c>
      <c r="P223" s="83" t="e">
        <f t="shared" si="10"/>
        <v>#N/A</v>
      </c>
      <c r="Q223" s="83" t="e">
        <f t="shared" si="11"/>
        <v>#N/A</v>
      </c>
    </row>
    <row r="224" spans="11:17" x14ac:dyDescent="0.4">
      <c r="K224" s="79">
        <f>IF([1]【スタッフ使用】受注管理表!D224=0,0,VLOOKUP([1]【スタッフ使用】受注管理表!D224,ピボット①!$B$3:$C$11,2,FALSE))</f>
        <v>0</v>
      </c>
      <c r="L224" s="79">
        <f>IF([1]【スタッフ使用】受注管理表!E224=0,0,VLOOKUP([1]【スタッフ使用】受注管理表!E224,ピボット①!$G$3:$H$25,2,FALSE))</f>
        <v>0</v>
      </c>
      <c r="M224" s="79">
        <f>IF([1]【スタッフ使用】受注管理表!F224=0,0,VLOOKUP([1]【スタッフ使用】受注管理表!F224,ピボット①!$E$3:$F$10,2,FALSE))</f>
        <v>0</v>
      </c>
      <c r="N224" s="79">
        <f t="shared" si="9"/>
        <v>0</v>
      </c>
      <c r="O224" s="83">
        <f>[1]【スタッフ使用】受注管理表!G224</f>
        <v>0</v>
      </c>
      <c r="P224" s="83" t="e">
        <f t="shared" si="10"/>
        <v>#N/A</v>
      </c>
      <c r="Q224" s="83" t="e">
        <f t="shared" si="11"/>
        <v>#N/A</v>
      </c>
    </row>
    <row r="225" spans="11:17" x14ac:dyDescent="0.4">
      <c r="K225" s="79">
        <f>IF([1]【スタッフ使用】受注管理表!D225=0,0,VLOOKUP([1]【スタッフ使用】受注管理表!D225,ピボット①!$B$3:$C$11,2,FALSE))</f>
        <v>0</v>
      </c>
      <c r="L225" s="79">
        <f>IF([1]【スタッフ使用】受注管理表!E225=0,0,VLOOKUP([1]【スタッフ使用】受注管理表!E225,ピボット①!$G$3:$H$25,2,FALSE))</f>
        <v>0</v>
      </c>
      <c r="M225" s="79">
        <f>IF([1]【スタッフ使用】受注管理表!F225=0,0,VLOOKUP([1]【スタッフ使用】受注管理表!F225,ピボット①!$E$3:$F$10,2,FALSE))</f>
        <v>0</v>
      </c>
      <c r="N225" s="79">
        <f t="shared" si="9"/>
        <v>0</v>
      </c>
      <c r="O225" s="83">
        <f>[1]【スタッフ使用】受注管理表!G225</f>
        <v>0</v>
      </c>
      <c r="P225" s="83" t="e">
        <f t="shared" si="10"/>
        <v>#N/A</v>
      </c>
      <c r="Q225" s="83" t="e">
        <f t="shared" si="11"/>
        <v>#N/A</v>
      </c>
    </row>
    <row r="226" spans="11:17" x14ac:dyDescent="0.4">
      <c r="K226" s="79">
        <f>IF([1]【スタッフ使用】受注管理表!D226=0,0,VLOOKUP([1]【スタッフ使用】受注管理表!D226,ピボット①!$B$3:$C$11,2,FALSE))</f>
        <v>0</v>
      </c>
      <c r="L226" s="79">
        <f>IF([1]【スタッフ使用】受注管理表!E226=0,0,VLOOKUP([1]【スタッフ使用】受注管理表!E226,ピボット①!$G$3:$H$25,2,FALSE))</f>
        <v>0</v>
      </c>
      <c r="M226" s="79">
        <f>IF([1]【スタッフ使用】受注管理表!F226=0,0,VLOOKUP([1]【スタッフ使用】受注管理表!F226,ピボット①!$E$3:$F$10,2,FALSE))</f>
        <v>0</v>
      </c>
      <c r="N226" s="79">
        <f t="shared" si="9"/>
        <v>0</v>
      </c>
      <c r="O226" s="83">
        <f>[1]【スタッフ使用】受注管理表!G226</f>
        <v>0</v>
      </c>
      <c r="P226" s="83" t="e">
        <f t="shared" si="10"/>
        <v>#N/A</v>
      </c>
      <c r="Q226" s="83" t="e">
        <f t="shared" si="11"/>
        <v>#N/A</v>
      </c>
    </row>
    <row r="227" spans="11:17" x14ac:dyDescent="0.4">
      <c r="K227" s="79">
        <f>IF([1]【スタッフ使用】受注管理表!D227=0,0,VLOOKUP([1]【スタッフ使用】受注管理表!D227,ピボット①!$B$3:$C$11,2,FALSE))</f>
        <v>0</v>
      </c>
      <c r="L227" s="79">
        <f>IF([1]【スタッフ使用】受注管理表!E227=0,0,VLOOKUP([1]【スタッフ使用】受注管理表!E227,ピボット①!$G$3:$H$25,2,FALSE))</f>
        <v>0</v>
      </c>
      <c r="M227" s="79">
        <f>IF([1]【スタッフ使用】受注管理表!F227=0,0,VLOOKUP([1]【スタッフ使用】受注管理表!F227,ピボット①!$E$3:$F$10,2,FALSE))</f>
        <v>0</v>
      </c>
      <c r="N227" s="79">
        <f t="shared" si="9"/>
        <v>0</v>
      </c>
      <c r="O227" s="83">
        <f>[1]【スタッフ使用】受注管理表!G227</f>
        <v>0</v>
      </c>
      <c r="P227" s="83" t="e">
        <f t="shared" si="10"/>
        <v>#N/A</v>
      </c>
      <c r="Q227" s="83" t="e">
        <f t="shared" si="11"/>
        <v>#N/A</v>
      </c>
    </row>
    <row r="228" spans="11:17" x14ac:dyDescent="0.4">
      <c r="K228" s="79">
        <f>IF([1]【スタッフ使用】受注管理表!D228=0,0,VLOOKUP([1]【スタッフ使用】受注管理表!D228,ピボット①!$B$3:$C$11,2,FALSE))</f>
        <v>0</v>
      </c>
      <c r="L228" s="79">
        <f>IF([1]【スタッフ使用】受注管理表!E228=0,0,VLOOKUP([1]【スタッフ使用】受注管理表!E228,ピボット①!$G$3:$H$25,2,FALSE))</f>
        <v>0</v>
      </c>
      <c r="M228" s="79">
        <f>IF([1]【スタッフ使用】受注管理表!F228=0,0,VLOOKUP([1]【スタッフ使用】受注管理表!F228,ピボット①!$E$3:$F$10,2,FALSE))</f>
        <v>0</v>
      </c>
      <c r="N228" s="79">
        <f t="shared" si="9"/>
        <v>0</v>
      </c>
      <c r="O228" s="83">
        <f>[1]【スタッフ使用】受注管理表!G228</f>
        <v>0</v>
      </c>
      <c r="P228" s="83" t="e">
        <f t="shared" si="10"/>
        <v>#N/A</v>
      </c>
      <c r="Q228" s="83" t="e">
        <f t="shared" si="11"/>
        <v>#N/A</v>
      </c>
    </row>
    <row r="229" spans="11:17" x14ac:dyDescent="0.4">
      <c r="K229" s="79">
        <f>IF([1]【スタッフ使用】受注管理表!D229=0,0,VLOOKUP([1]【スタッフ使用】受注管理表!D229,ピボット①!$B$3:$C$11,2,FALSE))</f>
        <v>0</v>
      </c>
      <c r="L229" s="79">
        <f>IF([1]【スタッフ使用】受注管理表!E229=0,0,VLOOKUP([1]【スタッフ使用】受注管理表!E229,ピボット①!$G$3:$H$25,2,FALSE))</f>
        <v>0</v>
      </c>
      <c r="M229" s="79">
        <f>IF([1]【スタッフ使用】受注管理表!F229=0,0,VLOOKUP([1]【スタッフ使用】受注管理表!F229,ピボット①!$E$3:$F$10,2,FALSE))</f>
        <v>0</v>
      </c>
      <c r="N229" s="79">
        <f t="shared" si="9"/>
        <v>0</v>
      </c>
      <c r="O229" s="83">
        <f>[1]【スタッフ使用】受注管理表!G229</f>
        <v>0</v>
      </c>
      <c r="P229" s="83" t="e">
        <f t="shared" si="10"/>
        <v>#N/A</v>
      </c>
      <c r="Q229" s="83" t="e">
        <f t="shared" si="11"/>
        <v>#N/A</v>
      </c>
    </row>
    <row r="230" spans="11:17" x14ac:dyDescent="0.4">
      <c r="K230" s="79">
        <f>IF([1]【スタッフ使用】受注管理表!D230=0,0,VLOOKUP([1]【スタッフ使用】受注管理表!D230,ピボット①!$B$3:$C$11,2,FALSE))</f>
        <v>0</v>
      </c>
      <c r="L230" s="79">
        <f>IF([1]【スタッフ使用】受注管理表!E230=0,0,VLOOKUP([1]【スタッフ使用】受注管理表!E230,ピボット①!$G$3:$H$25,2,FALSE))</f>
        <v>0</v>
      </c>
      <c r="M230" s="79">
        <f>IF([1]【スタッフ使用】受注管理表!F230=0,0,VLOOKUP([1]【スタッフ使用】受注管理表!F230,ピボット①!$E$3:$F$10,2,FALSE))</f>
        <v>0</v>
      </c>
      <c r="N230" s="79">
        <f t="shared" si="9"/>
        <v>0</v>
      </c>
      <c r="O230" s="83">
        <f>[1]【スタッフ使用】受注管理表!G230</f>
        <v>0</v>
      </c>
      <c r="P230" s="83" t="e">
        <f t="shared" si="10"/>
        <v>#N/A</v>
      </c>
      <c r="Q230" s="83" t="e">
        <f t="shared" si="11"/>
        <v>#N/A</v>
      </c>
    </row>
    <row r="231" spans="11:17" x14ac:dyDescent="0.4">
      <c r="K231" s="79">
        <f>IF([1]【スタッフ使用】受注管理表!D231=0,0,VLOOKUP([1]【スタッフ使用】受注管理表!D231,ピボット①!$B$3:$C$11,2,FALSE))</f>
        <v>0</v>
      </c>
      <c r="L231" s="79">
        <f>IF([1]【スタッフ使用】受注管理表!E231=0,0,VLOOKUP([1]【スタッフ使用】受注管理表!E231,ピボット①!$G$3:$H$25,2,FALSE))</f>
        <v>0</v>
      </c>
      <c r="M231" s="79">
        <f>IF([1]【スタッフ使用】受注管理表!F231=0,0,VLOOKUP([1]【スタッフ使用】受注管理表!F231,ピボット①!$E$3:$F$10,2,FALSE))</f>
        <v>0</v>
      </c>
      <c r="N231" s="79">
        <f t="shared" si="9"/>
        <v>0</v>
      </c>
      <c r="O231" s="83">
        <f>[1]【スタッフ使用】受注管理表!G231</f>
        <v>0</v>
      </c>
      <c r="P231" s="83" t="e">
        <f t="shared" si="10"/>
        <v>#N/A</v>
      </c>
      <c r="Q231" s="83" t="e">
        <f t="shared" si="11"/>
        <v>#N/A</v>
      </c>
    </row>
    <row r="232" spans="11:17" x14ac:dyDescent="0.4">
      <c r="K232" s="79">
        <f>IF([1]【スタッフ使用】受注管理表!D232=0,0,VLOOKUP([1]【スタッフ使用】受注管理表!D232,ピボット①!$B$3:$C$11,2,FALSE))</f>
        <v>0</v>
      </c>
      <c r="L232" s="79">
        <f>IF([1]【スタッフ使用】受注管理表!E232=0,0,VLOOKUP([1]【スタッフ使用】受注管理表!E232,ピボット①!$G$3:$H$25,2,FALSE))</f>
        <v>0</v>
      </c>
      <c r="M232" s="79">
        <f>IF([1]【スタッフ使用】受注管理表!F232=0,0,VLOOKUP([1]【スタッフ使用】受注管理表!F232,ピボット①!$E$3:$F$10,2,FALSE))</f>
        <v>0</v>
      </c>
      <c r="N232" s="79">
        <f t="shared" si="9"/>
        <v>0</v>
      </c>
      <c r="O232" s="83">
        <f>[1]【スタッフ使用】受注管理表!G232</f>
        <v>0</v>
      </c>
      <c r="P232" s="83" t="e">
        <f t="shared" si="10"/>
        <v>#N/A</v>
      </c>
      <c r="Q232" s="83" t="e">
        <f t="shared" si="11"/>
        <v>#N/A</v>
      </c>
    </row>
    <row r="233" spans="11:17" x14ac:dyDescent="0.4">
      <c r="K233" s="79">
        <f>IF([1]【スタッフ使用】受注管理表!D233=0,0,VLOOKUP([1]【スタッフ使用】受注管理表!D233,ピボット①!$B$3:$C$11,2,FALSE))</f>
        <v>0</v>
      </c>
      <c r="L233" s="79">
        <f>IF([1]【スタッフ使用】受注管理表!E233=0,0,VLOOKUP([1]【スタッフ使用】受注管理表!E233,ピボット①!$G$3:$H$25,2,FALSE))</f>
        <v>0</v>
      </c>
      <c r="M233" s="79">
        <f>IF([1]【スタッフ使用】受注管理表!F233=0,0,VLOOKUP([1]【スタッフ使用】受注管理表!F233,ピボット①!$E$3:$F$10,2,FALSE))</f>
        <v>0</v>
      </c>
      <c r="N233" s="79">
        <f t="shared" si="9"/>
        <v>0</v>
      </c>
      <c r="O233" s="83">
        <f>[1]【スタッフ使用】受注管理表!G233</f>
        <v>0</v>
      </c>
      <c r="P233" s="83" t="e">
        <f t="shared" si="10"/>
        <v>#N/A</v>
      </c>
      <c r="Q233" s="83" t="e">
        <f t="shared" si="11"/>
        <v>#N/A</v>
      </c>
    </row>
    <row r="234" spans="11:17" x14ac:dyDescent="0.4">
      <c r="K234" s="79">
        <f>IF([1]【スタッフ使用】受注管理表!D234=0,0,VLOOKUP([1]【スタッフ使用】受注管理表!D234,ピボット①!$B$3:$C$11,2,FALSE))</f>
        <v>0</v>
      </c>
      <c r="L234" s="79">
        <f>IF([1]【スタッフ使用】受注管理表!E234=0,0,VLOOKUP([1]【スタッフ使用】受注管理表!E234,ピボット①!$G$3:$H$25,2,FALSE))</f>
        <v>0</v>
      </c>
      <c r="M234" s="79">
        <f>IF([1]【スタッフ使用】受注管理表!F234=0,0,VLOOKUP([1]【スタッフ使用】受注管理表!F234,ピボット①!$E$3:$F$10,2,FALSE))</f>
        <v>0</v>
      </c>
      <c r="N234" s="79">
        <f t="shared" si="9"/>
        <v>0</v>
      </c>
      <c r="O234" s="83">
        <f>[1]【スタッフ使用】受注管理表!G234</f>
        <v>0</v>
      </c>
      <c r="P234" s="83" t="e">
        <f t="shared" si="10"/>
        <v>#N/A</v>
      </c>
      <c r="Q234" s="83" t="e">
        <f t="shared" si="11"/>
        <v>#N/A</v>
      </c>
    </row>
    <row r="235" spans="11:17" x14ac:dyDescent="0.4">
      <c r="K235" s="79">
        <f>IF([1]【スタッフ使用】受注管理表!D235=0,0,VLOOKUP([1]【スタッフ使用】受注管理表!D235,ピボット①!$B$3:$C$11,2,FALSE))</f>
        <v>0</v>
      </c>
      <c r="L235" s="79">
        <f>IF([1]【スタッフ使用】受注管理表!E235=0,0,VLOOKUP([1]【スタッフ使用】受注管理表!E235,ピボット①!$G$3:$H$25,2,FALSE))</f>
        <v>0</v>
      </c>
      <c r="M235" s="79">
        <f>IF([1]【スタッフ使用】受注管理表!F235=0,0,VLOOKUP([1]【スタッフ使用】受注管理表!F235,ピボット①!$E$3:$F$10,2,FALSE))</f>
        <v>0</v>
      </c>
      <c r="N235" s="79">
        <f t="shared" si="9"/>
        <v>0</v>
      </c>
      <c r="O235" s="83">
        <f>[1]【スタッフ使用】受注管理表!G235</f>
        <v>0</v>
      </c>
      <c r="P235" s="83" t="e">
        <f t="shared" si="10"/>
        <v>#N/A</v>
      </c>
      <c r="Q235" s="83" t="e">
        <f t="shared" si="11"/>
        <v>#N/A</v>
      </c>
    </row>
    <row r="236" spans="11:17" x14ac:dyDescent="0.4">
      <c r="K236" s="79">
        <f>IF([1]【スタッフ使用】受注管理表!D236=0,0,VLOOKUP([1]【スタッフ使用】受注管理表!D236,ピボット①!$B$3:$C$11,2,FALSE))</f>
        <v>0</v>
      </c>
      <c r="L236" s="79">
        <f>IF([1]【スタッフ使用】受注管理表!E236=0,0,VLOOKUP([1]【スタッフ使用】受注管理表!E236,ピボット①!$G$3:$H$25,2,FALSE))</f>
        <v>0</v>
      </c>
      <c r="M236" s="79">
        <f>IF([1]【スタッフ使用】受注管理表!F236=0,0,VLOOKUP([1]【スタッフ使用】受注管理表!F236,ピボット①!$E$3:$F$10,2,FALSE))</f>
        <v>0</v>
      </c>
      <c r="N236" s="79">
        <f t="shared" si="9"/>
        <v>0</v>
      </c>
      <c r="O236" s="83">
        <f>[1]【スタッフ使用】受注管理表!G236</f>
        <v>0</v>
      </c>
      <c r="P236" s="83" t="e">
        <f t="shared" si="10"/>
        <v>#N/A</v>
      </c>
      <c r="Q236" s="83" t="e">
        <f t="shared" si="11"/>
        <v>#N/A</v>
      </c>
    </row>
    <row r="237" spans="11:17" x14ac:dyDescent="0.4">
      <c r="K237" s="79">
        <f>IF([1]【スタッフ使用】受注管理表!D237=0,0,VLOOKUP([1]【スタッフ使用】受注管理表!D237,ピボット①!$B$3:$C$11,2,FALSE))</f>
        <v>0</v>
      </c>
      <c r="L237" s="79">
        <f>IF([1]【スタッフ使用】受注管理表!E237=0,0,VLOOKUP([1]【スタッフ使用】受注管理表!E237,ピボット①!$G$3:$H$25,2,FALSE))</f>
        <v>0</v>
      </c>
      <c r="M237" s="79">
        <f>IF([1]【スタッフ使用】受注管理表!F237=0,0,VLOOKUP([1]【スタッフ使用】受注管理表!F237,ピボット①!$E$3:$F$10,2,FALSE))</f>
        <v>0</v>
      </c>
      <c r="N237" s="79">
        <f t="shared" si="9"/>
        <v>0</v>
      </c>
      <c r="O237" s="83">
        <f>[1]【スタッフ使用】受注管理表!G237</f>
        <v>0</v>
      </c>
      <c r="P237" s="83" t="e">
        <f t="shared" si="10"/>
        <v>#N/A</v>
      </c>
      <c r="Q237" s="83" t="e">
        <f t="shared" si="11"/>
        <v>#N/A</v>
      </c>
    </row>
    <row r="238" spans="11:17" x14ac:dyDescent="0.4">
      <c r="K238" s="79">
        <f>IF([1]【スタッフ使用】受注管理表!D238=0,0,VLOOKUP([1]【スタッフ使用】受注管理表!D238,ピボット①!$B$3:$C$11,2,FALSE))</f>
        <v>0</v>
      </c>
      <c r="L238" s="79">
        <f>IF([1]【スタッフ使用】受注管理表!E238=0,0,VLOOKUP([1]【スタッフ使用】受注管理表!E238,ピボット①!$G$3:$H$25,2,FALSE))</f>
        <v>0</v>
      </c>
      <c r="M238" s="79">
        <f>IF([1]【スタッフ使用】受注管理表!F238=0,0,VLOOKUP([1]【スタッフ使用】受注管理表!F238,ピボット①!$E$3:$F$10,2,FALSE))</f>
        <v>0</v>
      </c>
      <c r="N238" s="79">
        <f t="shared" si="9"/>
        <v>0</v>
      </c>
      <c r="O238" s="83">
        <f>[1]【スタッフ使用】受注管理表!G238</f>
        <v>0</v>
      </c>
      <c r="P238" s="83" t="e">
        <f t="shared" si="10"/>
        <v>#N/A</v>
      </c>
      <c r="Q238" s="83" t="e">
        <f t="shared" si="11"/>
        <v>#N/A</v>
      </c>
    </row>
    <row r="239" spans="11:17" x14ac:dyDescent="0.4">
      <c r="K239" s="79">
        <f>IF([1]【スタッフ使用】受注管理表!D239=0,0,VLOOKUP([1]【スタッフ使用】受注管理表!D239,ピボット①!$B$3:$C$11,2,FALSE))</f>
        <v>0</v>
      </c>
      <c r="L239" s="79">
        <f>IF([1]【スタッフ使用】受注管理表!E239=0,0,VLOOKUP([1]【スタッフ使用】受注管理表!E239,ピボット①!$G$3:$H$25,2,FALSE))</f>
        <v>0</v>
      </c>
      <c r="M239" s="79">
        <f>IF([1]【スタッフ使用】受注管理表!F239=0,0,VLOOKUP([1]【スタッフ使用】受注管理表!F239,ピボット①!$E$3:$F$10,2,FALSE))</f>
        <v>0</v>
      </c>
      <c r="N239" s="79">
        <f t="shared" si="9"/>
        <v>0</v>
      </c>
      <c r="O239" s="83">
        <f>[1]【スタッフ使用】受注管理表!G239</f>
        <v>0</v>
      </c>
      <c r="P239" s="83" t="e">
        <f t="shared" si="10"/>
        <v>#N/A</v>
      </c>
      <c r="Q239" s="83" t="e">
        <f t="shared" si="11"/>
        <v>#N/A</v>
      </c>
    </row>
    <row r="240" spans="11:17" x14ac:dyDescent="0.4">
      <c r="K240" s="79">
        <f>IF([1]【スタッフ使用】受注管理表!D240=0,0,VLOOKUP([1]【スタッフ使用】受注管理表!D240,ピボット①!$B$3:$C$11,2,FALSE))</f>
        <v>0</v>
      </c>
      <c r="L240" s="79">
        <f>IF([1]【スタッフ使用】受注管理表!E240=0,0,VLOOKUP([1]【スタッフ使用】受注管理表!E240,ピボット①!$G$3:$H$25,2,FALSE))</f>
        <v>0</v>
      </c>
      <c r="M240" s="79">
        <f>IF([1]【スタッフ使用】受注管理表!F240=0,0,VLOOKUP([1]【スタッフ使用】受注管理表!F240,ピボット①!$E$3:$F$10,2,FALSE))</f>
        <v>0</v>
      </c>
      <c r="N240" s="79">
        <f t="shared" si="9"/>
        <v>0</v>
      </c>
      <c r="O240" s="83">
        <f>[1]【スタッフ使用】受注管理表!G240</f>
        <v>0</v>
      </c>
      <c r="P240" s="83" t="e">
        <f t="shared" si="10"/>
        <v>#N/A</v>
      </c>
      <c r="Q240" s="83" t="e">
        <f t="shared" si="11"/>
        <v>#N/A</v>
      </c>
    </row>
    <row r="241" spans="11:17" x14ac:dyDescent="0.4">
      <c r="K241" s="79">
        <f>IF([1]【スタッフ使用】受注管理表!D241=0,0,VLOOKUP([1]【スタッフ使用】受注管理表!D241,ピボット①!$B$3:$C$11,2,FALSE))</f>
        <v>0</v>
      </c>
      <c r="L241" s="79">
        <f>IF([1]【スタッフ使用】受注管理表!E241=0,0,VLOOKUP([1]【スタッフ使用】受注管理表!E241,ピボット①!$G$3:$H$25,2,FALSE))</f>
        <v>0</v>
      </c>
      <c r="M241" s="79">
        <f>IF([1]【スタッフ使用】受注管理表!F241=0,0,VLOOKUP([1]【スタッフ使用】受注管理表!F241,ピボット①!$E$3:$F$10,2,FALSE))</f>
        <v>0</v>
      </c>
      <c r="N241" s="79">
        <f t="shared" si="9"/>
        <v>0</v>
      </c>
      <c r="O241" s="83">
        <f>[1]【スタッフ使用】受注管理表!G241</f>
        <v>0</v>
      </c>
      <c r="P241" s="83" t="e">
        <f t="shared" si="10"/>
        <v>#N/A</v>
      </c>
      <c r="Q241" s="83" t="e">
        <f t="shared" si="11"/>
        <v>#N/A</v>
      </c>
    </row>
    <row r="242" spans="11:17" x14ac:dyDescent="0.4">
      <c r="K242" s="79">
        <f>IF([1]【スタッフ使用】受注管理表!D242=0,0,VLOOKUP([1]【スタッフ使用】受注管理表!D242,ピボット①!$B$3:$C$11,2,FALSE))</f>
        <v>0</v>
      </c>
      <c r="L242" s="79">
        <f>IF([1]【スタッフ使用】受注管理表!E242=0,0,VLOOKUP([1]【スタッフ使用】受注管理表!E242,ピボット①!$G$3:$H$25,2,FALSE))</f>
        <v>0</v>
      </c>
      <c r="M242" s="79">
        <f>IF([1]【スタッフ使用】受注管理表!F242=0,0,VLOOKUP([1]【スタッフ使用】受注管理表!F242,ピボット①!$E$3:$F$10,2,FALSE))</f>
        <v>0</v>
      </c>
      <c r="N242" s="79">
        <f t="shared" si="9"/>
        <v>0</v>
      </c>
      <c r="O242" s="83">
        <f>[1]【スタッフ使用】受注管理表!G242</f>
        <v>0</v>
      </c>
      <c r="P242" s="83" t="e">
        <f t="shared" si="10"/>
        <v>#N/A</v>
      </c>
      <c r="Q242" s="83" t="e">
        <f t="shared" si="11"/>
        <v>#N/A</v>
      </c>
    </row>
    <row r="243" spans="11:17" x14ac:dyDescent="0.4">
      <c r="K243" s="79">
        <f>IF([1]【スタッフ使用】受注管理表!D243=0,0,VLOOKUP([1]【スタッフ使用】受注管理表!D243,ピボット①!$B$3:$C$11,2,FALSE))</f>
        <v>0</v>
      </c>
      <c r="L243" s="79">
        <f>IF([1]【スタッフ使用】受注管理表!E243=0,0,VLOOKUP([1]【スタッフ使用】受注管理表!E243,ピボット①!$G$3:$H$25,2,FALSE))</f>
        <v>0</v>
      </c>
      <c r="M243" s="79">
        <f>IF([1]【スタッフ使用】受注管理表!F243=0,0,VLOOKUP([1]【スタッフ使用】受注管理表!F243,ピボット①!$E$3:$F$10,2,FALSE))</f>
        <v>0</v>
      </c>
      <c r="N243" s="79">
        <f t="shared" si="9"/>
        <v>0</v>
      </c>
      <c r="O243" s="83">
        <f>[1]【スタッフ使用】受注管理表!G243</f>
        <v>0</v>
      </c>
      <c r="P243" s="83" t="e">
        <f t="shared" si="10"/>
        <v>#N/A</v>
      </c>
      <c r="Q243" s="83" t="e">
        <f t="shared" si="11"/>
        <v>#N/A</v>
      </c>
    </row>
    <row r="244" spans="11:17" x14ac:dyDescent="0.4">
      <c r="K244" s="79">
        <f>IF([1]【スタッフ使用】受注管理表!D244=0,0,VLOOKUP([1]【スタッフ使用】受注管理表!D244,ピボット①!$B$3:$C$11,2,FALSE))</f>
        <v>0</v>
      </c>
      <c r="L244" s="79">
        <f>IF([1]【スタッフ使用】受注管理表!E244=0,0,VLOOKUP([1]【スタッフ使用】受注管理表!E244,ピボット①!$G$3:$H$25,2,FALSE))</f>
        <v>0</v>
      </c>
      <c r="M244" s="79">
        <f>IF([1]【スタッフ使用】受注管理表!F244=0,0,VLOOKUP([1]【スタッフ使用】受注管理表!F244,ピボット①!$E$3:$F$10,2,FALSE))</f>
        <v>0</v>
      </c>
      <c r="N244" s="79">
        <f t="shared" si="9"/>
        <v>0</v>
      </c>
      <c r="O244" s="83">
        <f>[1]【スタッフ使用】受注管理表!G244</f>
        <v>0</v>
      </c>
      <c r="P244" s="83" t="e">
        <f t="shared" si="10"/>
        <v>#N/A</v>
      </c>
      <c r="Q244" s="83" t="e">
        <f t="shared" si="11"/>
        <v>#N/A</v>
      </c>
    </row>
    <row r="245" spans="11:17" x14ac:dyDescent="0.4">
      <c r="K245" s="79">
        <f>IF([1]【スタッフ使用】受注管理表!D245=0,0,VLOOKUP([1]【スタッフ使用】受注管理表!D245,ピボット①!$B$3:$C$11,2,FALSE))</f>
        <v>0</v>
      </c>
      <c r="L245" s="79">
        <f>IF([1]【スタッフ使用】受注管理表!E245=0,0,VLOOKUP([1]【スタッフ使用】受注管理表!E245,ピボット①!$G$3:$H$25,2,FALSE))</f>
        <v>0</v>
      </c>
      <c r="M245" s="79">
        <f>IF([1]【スタッフ使用】受注管理表!F245=0,0,VLOOKUP([1]【スタッフ使用】受注管理表!F245,ピボット①!$E$3:$F$10,2,FALSE))</f>
        <v>0</v>
      </c>
      <c r="N245" s="79">
        <f t="shared" si="9"/>
        <v>0</v>
      </c>
      <c r="O245" s="83">
        <f>[1]【スタッフ使用】受注管理表!G245</f>
        <v>0</v>
      </c>
      <c r="P245" s="83" t="e">
        <f t="shared" si="10"/>
        <v>#N/A</v>
      </c>
      <c r="Q245" s="83" t="e">
        <f t="shared" si="11"/>
        <v>#N/A</v>
      </c>
    </row>
    <row r="246" spans="11:17" x14ac:dyDescent="0.4">
      <c r="K246" s="79">
        <f>IF([1]【スタッフ使用】受注管理表!D246=0,0,VLOOKUP([1]【スタッフ使用】受注管理表!D246,ピボット①!$B$3:$C$11,2,FALSE))</f>
        <v>0</v>
      </c>
      <c r="L246" s="79">
        <f>IF([1]【スタッフ使用】受注管理表!E246=0,0,VLOOKUP([1]【スタッフ使用】受注管理表!E246,ピボット①!$G$3:$H$25,2,FALSE))</f>
        <v>0</v>
      </c>
      <c r="M246" s="79">
        <f>IF([1]【スタッフ使用】受注管理表!F246=0,0,VLOOKUP([1]【スタッフ使用】受注管理表!F246,ピボット①!$E$3:$F$10,2,FALSE))</f>
        <v>0</v>
      </c>
      <c r="N246" s="79">
        <f t="shared" si="9"/>
        <v>0</v>
      </c>
      <c r="O246" s="83">
        <f>[1]【スタッフ使用】受注管理表!G246</f>
        <v>0</v>
      </c>
      <c r="P246" s="83" t="e">
        <f t="shared" si="10"/>
        <v>#N/A</v>
      </c>
      <c r="Q246" s="83" t="e">
        <f t="shared" si="11"/>
        <v>#N/A</v>
      </c>
    </row>
    <row r="247" spans="11:17" x14ac:dyDescent="0.4">
      <c r="K247" s="79">
        <f>IF([1]【スタッフ使用】受注管理表!D247=0,0,VLOOKUP([1]【スタッフ使用】受注管理表!D247,ピボット①!$B$3:$C$11,2,FALSE))</f>
        <v>0</v>
      </c>
      <c r="L247" s="79">
        <f>IF([1]【スタッフ使用】受注管理表!E247=0,0,VLOOKUP([1]【スタッフ使用】受注管理表!E247,ピボット①!$G$3:$H$25,2,FALSE))</f>
        <v>0</v>
      </c>
      <c r="M247" s="79">
        <f>IF([1]【スタッフ使用】受注管理表!F247=0,0,VLOOKUP([1]【スタッフ使用】受注管理表!F247,ピボット①!$E$3:$F$10,2,FALSE))</f>
        <v>0</v>
      </c>
      <c r="N247" s="79">
        <f t="shared" si="9"/>
        <v>0</v>
      </c>
      <c r="O247" s="83">
        <f>[1]【スタッフ使用】受注管理表!G247</f>
        <v>0</v>
      </c>
      <c r="P247" s="83" t="e">
        <f t="shared" si="10"/>
        <v>#N/A</v>
      </c>
      <c r="Q247" s="83" t="e">
        <f t="shared" si="11"/>
        <v>#N/A</v>
      </c>
    </row>
    <row r="248" spans="11:17" x14ac:dyDescent="0.4">
      <c r="K248" s="79">
        <f>IF([1]【スタッフ使用】受注管理表!D248=0,0,VLOOKUP([1]【スタッフ使用】受注管理表!D248,ピボット①!$B$3:$C$11,2,FALSE))</f>
        <v>0</v>
      </c>
      <c r="L248" s="79">
        <f>IF([1]【スタッフ使用】受注管理表!E248=0,0,VLOOKUP([1]【スタッフ使用】受注管理表!E248,ピボット①!$G$3:$H$25,2,FALSE))</f>
        <v>0</v>
      </c>
      <c r="M248" s="79">
        <f>IF([1]【スタッフ使用】受注管理表!F248=0,0,VLOOKUP([1]【スタッフ使用】受注管理表!F248,ピボット①!$E$3:$F$10,2,FALSE))</f>
        <v>0</v>
      </c>
      <c r="N248" s="79">
        <f t="shared" si="9"/>
        <v>0</v>
      </c>
      <c r="O248" s="83">
        <f>[1]【スタッフ使用】受注管理表!G248</f>
        <v>0</v>
      </c>
      <c r="P248" s="83" t="e">
        <f t="shared" si="10"/>
        <v>#N/A</v>
      </c>
      <c r="Q248" s="83" t="e">
        <f t="shared" si="11"/>
        <v>#N/A</v>
      </c>
    </row>
    <row r="249" spans="11:17" x14ac:dyDescent="0.4">
      <c r="K249" s="79">
        <f>IF([1]【スタッフ使用】受注管理表!D249=0,0,VLOOKUP([1]【スタッフ使用】受注管理表!D249,ピボット①!$B$3:$C$11,2,FALSE))</f>
        <v>0</v>
      </c>
      <c r="L249" s="79">
        <f>IF([1]【スタッフ使用】受注管理表!E249=0,0,VLOOKUP([1]【スタッフ使用】受注管理表!E249,ピボット①!$G$3:$H$25,2,FALSE))</f>
        <v>0</v>
      </c>
      <c r="M249" s="79">
        <f>IF([1]【スタッフ使用】受注管理表!F249=0,0,VLOOKUP([1]【スタッフ使用】受注管理表!F249,ピボット①!$E$3:$F$10,2,FALSE))</f>
        <v>0</v>
      </c>
      <c r="N249" s="79">
        <f t="shared" si="9"/>
        <v>0</v>
      </c>
      <c r="O249" s="83">
        <f>[1]【スタッフ使用】受注管理表!G249</f>
        <v>0</v>
      </c>
      <c r="P249" s="83" t="e">
        <f t="shared" si="10"/>
        <v>#N/A</v>
      </c>
      <c r="Q249" s="83" t="e">
        <f t="shared" si="11"/>
        <v>#N/A</v>
      </c>
    </row>
    <row r="250" spans="11:17" x14ac:dyDescent="0.4">
      <c r="K250" s="79">
        <f>IF([1]【スタッフ使用】受注管理表!D250=0,0,VLOOKUP([1]【スタッフ使用】受注管理表!D250,ピボット①!$B$3:$C$11,2,FALSE))</f>
        <v>0</v>
      </c>
      <c r="L250" s="79">
        <f>IF([1]【スタッフ使用】受注管理表!E250=0,0,VLOOKUP([1]【スタッフ使用】受注管理表!E250,ピボット①!$G$3:$H$25,2,FALSE))</f>
        <v>0</v>
      </c>
      <c r="M250" s="79">
        <f>IF([1]【スタッフ使用】受注管理表!F250=0,0,VLOOKUP([1]【スタッフ使用】受注管理表!F250,ピボット①!$E$3:$F$10,2,FALSE))</f>
        <v>0</v>
      </c>
      <c r="N250" s="79">
        <f t="shared" si="9"/>
        <v>0</v>
      </c>
      <c r="O250" s="83">
        <f>[1]【スタッフ使用】受注管理表!G250</f>
        <v>0</v>
      </c>
      <c r="P250" s="83" t="e">
        <f t="shared" si="10"/>
        <v>#N/A</v>
      </c>
      <c r="Q250" s="83" t="e">
        <f t="shared" si="11"/>
        <v>#N/A</v>
      </c>
    </row>
    <row r="251" spans="11:17" x14ac:dyDescent="0.4">
      <c r="K251" s="79">
        <f>IF([1]【スタッフ使用】受注管理表!D251=0,0,VLOOKUP([1]【スタッフ使用】受注管理表!D251,ピボット①!$B$3:$C$11,2,FALSE))</f>
        <v>0</v>
      </c>
      <c r="L251" s="79">
        <f>IF([1]【スタッフ使用】受注管理表!E251=0,0,VLOOKUP([1]【スタッフ使用】受注管理表!E251,ピボット①!$G$3:$H$25,2,FALSE))</f>
        <v>0</v>
      </c>
      <c r="M251" s="79">
        <f>IF([1]【スタッフ使用】受注管理表!F251=0,0,VLOOKUP([1]【スタッフ使用】受注管理表!F251,ピボット①!$E$3:$F$10,2,FALSE))</f>
        <v>0</v>
      </c>
      <c r="N251" s="79">
        <f t="shared" si="9"/>
        <v>0</v>
      </c>
      <c r="O251" s="83">
        <f>[1]【スタッフ使用】受注管理表!G251</f>
        <v>0</v>
      </c>
      <c r="P251" s="83" t="e">
        <f t="shared" si="10"/>
        <v>#N/A</v>
      </c>
      <c r="Q251" s="83" t="e">
        <f t="shared" si="11"/>
        <v>#N/A</v>
      </c>
    </row>
    <row r="252" spans="11:17" x14ac:dyDescent="0.4">
      <c r="K252" s="79">
        <f>IF([1]【スタッフ使用】受注管理表!D252=0,0,VLOOKUP([1]【スタッフ使用】受注管理表!D252,ピボット①!$B$3:$C$11,2,FALSE))</f>
        <v>0</v>
      </c>
      <c r="L252" s="79">
        <f>IF([1]【スタッフ使用】受注管理表!E252=0,0,VLOOKUP([1]【スタッフ使用】受注管理表!E252,ピボット①!$G$3:$H$25,2,FALSE))</f>
        <v>0</v>
      </c>
      <c r="M252" s="79">
        <f>IF([1]【スタッフ使用】受注管理表!F252=0,0,VLOOKUP([1]【スタッフ使用】受注管理表!F252,ピボット①!$E$3:$F$10,2,FALSE))</f>
        <v>0</v>
      </c>
      <c r="N252" s="79">
        <f t="shared" si="9"/>
        <v>0</v>
      </c>
      <c r="O252" s="83">
        <f>[1]【スタッフ使用】受注管理表!G252</f>
        <v>0</v>
      </c>
      <c r="P252" s="83" t="e">
        <f t="shared" si="10"/>
        <v>#N/A</v>
      </c>
      <c r="Q252" s="83" t="e">
        <f t="shared" si="11"/>
        <v>#N/A</v>
      </c>
    </row>
    <row r="253" spans="11:17" x14ac:dyDescent="0.4">
      <c r="K253" s="79">
        <f>IF([1]【スタッフ使用】受注管理表!D253=0,0,VLOOKUP([1]【スタッフ使用】受注管理表!D253,ピボット①!$B$3:$C$11,2,FALSE))</f>
        <v>0</v>
      </c>
      <c r="L253" s="79">
        <f>IF([1]【スタッフ使用】受注管理表!E253=0,0,VLOOKUP([1]【スタッフ使用】受注管理表!E253,ピボット①!$G$3:$H$25,2,FALSE))</f>
        <v>0</v>
      </c>
      <c r="M253" s="79">
        <f>IF([1]【スタッフ使用】受注管理表!F253=0,0,VLOOKUP([1]【スタッフ使用】受注管理表!F253,ピボット①!$E$3:$F$10,2,FALSE))</f>
        <v>0</v>
      </c>
      <c r="N253" s="79">
        <f t="shared" si="9"/>
        <v>0</v>
      </c>
      <c r="O253" s="83">
        <f>[1]【スタッフ使用】受注管理表!G253</f>
        <v>0</v>
      </c>
      <c r="P253" s="83" t="e">
        <f t="shared" si="10"/>
        <v>#N/A</v>
      </c>
      <c r="Q253" s="83" t="e">
        <f t="shared" si="11"/>
        <v>#N/A</v>
      </c>
    </row>
    <row r="254" spans="11:17" x14ac:dyDescent="0.4">
      <c r="K254" s="79">
        <f>IF([1]【スタッフ使用】受注管理表!D254=0,0,VLOOKUP([1]【スタッフ使用】受注管理表!D254,ピボット①!$B$3:$C$11,2,FALSE))</f>
        <v>0</v>
      </c>
      <c r="L254" s="79">
        <f>IF([1]【スタッフ使用】受注管理表!E254=0,0,VLOOKUP([1]【スタッフ使用】受注管理表!E254,ピボット①!$G$3:$H$25,2,FALSE))</f>
        <v>0</v>
      </c>
      <c r="M254" s="79">
        <f>IF([1]【スタッフ使用】受注管理表!F254=0,0,VLOOKUP([1]【スタッフ使用】受注管理表!F254,ピボット①!$E$3:$F$10,2,FALSE))</f>
        <v>0</v>
      </c>
      <c r="N254" s="79">
        <f t="shared" si="9"/>
        <v>0</v>
      </c>
      <c r="O254" s="83">
        <f>[1]【スタッフ使用】受注管理表!G254</f>
        <v>0</v>
      </c>
      <c r="P254" s="83" t="e">
        <f t="shared" si="10"/>
        <v>#N/A</v>
      </c>
      <c r="Q254" s="83" t="e">
        <f t="shared" si="11"/>
        <v>#N/A</v>
      </c>
    </row>
    <row r="255" spans="11:17" x14ac:dyDescent="0.4">
      <c r="K255" s="79">
        <f>IF([1]【スタッフ使用】受注管理表!D255=0,0,VLOOKUP([1]【スタッフ使用】受注管理表!D255,ピボット①!$B$3:$C$11,2,FALSE))</f>
        <v>0</v>
      </c>
      <c r="L255" s="79">
        <f>IF([1]【スタッフ使用】受注管理表!E255=0,0,VLOOKUP([1]【スタッフ使用】受注管理表!E255,ピボット①!$G$3:$H$25,2,FALSE))</f>
        <v>0</v>
      </c>
      <c r="M255" s="79">
        <f>IF([1]【スタッフ使用】受注管理表!F255=0,0,VLOOKUP([1]【スタッフ使用】受注管理表!F255,ピボット①!$E$3:$F$10,2,FALSE))</f>
        <v>0</v>
      </c>
      <c r="N255" s="79">
        <f t="shared" si="9"/>
        <v>0</v>
      </c>
      <c r="O255" s="83">
        <f>[1]【スタッフ使用】受注管理表!G255</f>
        <v>0</v>
      </c>
      <c r="P255" s="83" t="e">
        <f t="shared" si="10"/>
        <v>#N/A</v>
      </c>
      <c r="Q255" s="83" t="e">
        <f t="shared" si="11"/>
        <v>#N/A</v>
      </c>
    </row>
    <row r="256" spans="11:17" x14ac:dyDescent="0.4">
      <c r="K256" s="79">
        <f>IF([1]【スタッフ使用】受注管理表!D256=0,0,VLOOKUP([1]【スタッフ使用】受注管理表!D256,ピボット①!$B$3:$C$11,2,FALSE))</f>
        <v>0</v>
      </c>
      <c r="L256" s="79">
        <f>IF([1]【スタッフ使用】受注管理表!E256=0,0,VLOOKUP([1]【スタッフ使用】受注管理表!E256,ピボット①!$G$3:$H$25,2,FALSE))</f>
        <v>0</v>
      </c>
      <c r="M256" s="79">
        <f>IF([1]【スタッフ使用】受注管理表!F256=0,0,VLOOKUP([1]【スタッフ使用】受注管理表!F256,ピボット①!$E$3:$F$10,2,FALSE))</f>
        <v>0</v>
      </c>
      <c r="N256" s="79">
        <f t="shared" si="9"/>
        <v>0</v>
      </c>
      <c r="O256" s="83">
        <f>[1]【スタッフ使用】受注管理表!G256</f>
        <v>0</v>
      </c>
      <c r="P256" s="83" t="e">
        <f t="shared" si="10"/>
        <v>#N/A</v>
      </c>
      <c r="Q256" s="83" t="e">
        <f t="shared" si="11"/>
        <v>#N/A</v>
      </c>
    </row>
    <row r="257" spans="11:17" x14ac:dyDescent="0.4">
      <c r="K257" s="79">
        <f>IF([1]【スタッフ使用】受注管理表!D257=0,0,VLOOKUP([1]【スタッフ使用】受注管理表!D257,ピボット①!$B$3:$C$11,2,FALSE))</f>
        <v>0</v>
      </c>
      <c r="L257" s="79">
        <f>IF([1]【スタッフ使用】受注管理表!E257=0,0,VLOOKUP([1]【スタッフ使用】受注管理表!E257,ピボット①!$G$3:$H$25,2,FALSE))</f>
        <v>0</v>
      </c>
      <c r="M257" s="79">
        <f>IF([1]【スタッフ使用】受注管理表!F257=0,0,VLOOKUP([1]【スタッフ使用】受注管理表!F257,ピボット①!$E$3:$F$10,2,FALSE))</f>
        <v>0</v>
      </c>
      <c r="N257" s="79">
        <f t="shared" si="9"/>
        <v>0</v>
      </c>
      <c r="O257" s="83">
        <f>[1]【スタッフ使用】受注管理表!G257</f>
        <v>0</v>
      </c>
      <c r="P257" s="83" t="e">
        <f t="shared" si="10"/>
        <v>#N/A</v>
      </c>
      <c r="Q257" s="83" t="e">
        <f t="shared" si="11"/>
        <v>#N/A</v>
      </c>
    </row>
    <row r="258" spans="11:17" x14ac:dyDescent="0.4">
      <c r="K258" s="79">
        <f>IF([1]【スタッフ使用】受注管理表!D258=0,0,VLOOKUP([1]【スタッフ使用】受注管理表!D258,ピボット①!$B$3:$C$11,2,FALSE))</f>
        <v>0</v>
      </c>
      <c r="L258" s="79">
        <f>IF([1]【スタッフ使用】受注管理表!E258=0,0,VLOOKUP([1]【スタッフ使用】受注管理表!E258,ピボット①!$G$3:$H$25,2,FALSE))</f>
        <v>0</v>
      </c>
      <c r="M258" s="79">
        <f>IF([1]【スタッフ使用】受注管理表!F258=0,0,VLOOKUP([1]【スタッフ使用】受注管理表!F258,ピボット①!$E$3:$F$10,2,FALSE))</f>
        <v>0</v>
      </c>
      <c r="N258" s="79">
        <f t="shared" si="9"/>
        <v>0</v>
      </c>
      <c r="O258" s="83">
        <f>[1]【スタッフ使用】受注管理表!G258</f>
        <v>0</v>
      </c>
      <c r="P258" s="83" t="e">
        <f t="shared" si="10"/>
        <v>#N/A</v>
      </c>
      <c r="Q258" s="83" t="e">
        <f t="shared" si="11"/>
        <v>#N/A</v>
      </c>
    </row>
    <row r="259" spans="11:17" x14ac:dyDescent="0.4">
      <c r="K259" s="79">
        <f>IF([1]【スタッフ使用】受注管理表!D259=0,0,VLOOKUP([1]【スタッフ使用】受注管理表!D259,ピボット①!$B$3:$C$11,2,FALSE))</f>
        <v>0</v>
      </c>
      <c r="L259" s="79">
        <f>IF([1]【スタッフ使用】受注管理表!E259=0,0,VLOOKUP([1]【スタッフ使用】受注管理表!E259,ピボット①!$G$3:$H$25,2,FALSE))</f>
        <v>0</v>
      </c>
      <c r="M259" s="79">
        <f>IF([1]【スタッフ使用】受注管理表!F259=0,0,VLOOKUP([1]【スタッフ使用】受注管理表!F259,ピボット①!$E$3:$F$10,2,FALSE))</f>
        <v>0</v>
      </c>
      <c r="N259" s="79">
        <f t="shared" ref="N259:N322" si="12">1000*K259+L259+100*M259</f>
        <v>0</v>
      </c>
      <c r="O259" s="83">
        <f>[1]【スタッフ使用】受注管理表!G259</f>
        <v>0</v>
      </c>
      <c r="P259" s="83" t="e">
        <f t="shared" ref="P259:P322" si="13">VLOOKUP(K259,$C$3:$D$11,2,FALSE)</f>
        <v>#N/A</v>
      </c>
      <c r="Q259" s="83" t="e">
        <f t="shared" ref="Q259:Q322" si="14">O259*P259</f>
        <v>#N/A</v>
      </c>
    </row>
    <row r="260" spans="11:17" x14ac:dyDescent="0.4">
      <c r="K260" s="79">
        <f>IF([1]【スタッフ使用】受注管理表!D260=0,0,VLOOKUP([1]【スタッフ使用】受注管理表!D260,ピボット①!$B$3:$C$11,2,FALSE))</f>
        <v>0</v>
      </c>
      <c r="L260" s="79">
        <f>IF([1]【スタッフ使用】受注管理表!E260=0,0,VLOOKUP([1]【スタッフ使用】受注管理表!E260,ピボット①!$G$3:$H$25,2,FALSE))</f>
        <v>0</v>
      </c>
      <c r="M260" s="79">
        <f>IF([1]【スタッフ使用】受注管理表!F260=0,0,VLOOKUP([1]【スタッフ使用】受注管理表!F260,ピボット①!$E$3:$F$10,2,FALSE))</f>
        <v>0</v>
      </c>
      <c r="N260" s="79">
        <f t="shared" si="12"/>
        <v>0</v>
      </c>
      <c r="O260" s="83">
        <f>[1]【スタッフ使用】受注管理表!G260</f>
        <v>0</v>
      </c>
      <c r="P260" s="83" t="e">
        <f t="shared" si="13"/>
        <v>#N/A</v>
      </c>
      <c r="Q260" s="83" t="e">
        <f t="shared" si="14"/>
        <v>#N/A</v>
      </c>
    </row>
    <row r="261" spans="11:17" x14ac:dyDescent="0.4">
      <c r="K261" s="79">
        <f>IF([1]【スタッフ使用】受注管理表!D261=0,0,VLOOKUP([1]【スタッフ使用】受注管理表!D261,ピボット①!$B$3:$C$11,2,FALSE))</f>
        <v>0</v>
      </c>
      <c r="L261" s="79">
        <f>IF([1]【スタッフ使用】受注管理表!E261=0,0,VLOOKUP([1]【スタッフ使用】受注管理表!E261,ピボット①!$G$3:$H$25,2,FALSE))</f>
        <v>0</v>
      </c>
      <c r="M261" s="79">
        <f>IF([1]【スタッフ使用】受注管理表!F261=0,0,VLOOKUP([1]【スタッフ使用】受注管理表!F261,ピボット①!$E$3:$F$10,2,FALSE))</f>
        <v>0</v>
      </c>
      <c r="N261" s="79">
        <f t="shared" si="12"/>
        <v>0</v>
      </c>
      <c r="O261" s="83">
        <f>[1]【スタッフ使用】受注管理表!G261</f>
        <v>0</v>
      </c>
      <c r="P261" s="83" t="e">
        <f t="shared" si="13"/>
        <v>#N/A</v>
      </c>
      <c r="Q261" s="83" t="e">
        <f t="shared" si="14"/>
        <v>#N/A</v>
      </c>
    </row>
    <row r="262" spans="11:17" x14ac:dyDescent="0.4">
      <c r="K262" s="79">
        <f>IF([1]【スタッフ使用】受注管理表!D262=0,0,VLOOKUP([1]【スタッフ使用】受注管理表!D262,ピボット①!$B$3:$C$11,2,FALSE))</f>
        <v>0</v>
      </c>
      <c r="L262" s="79">
        <f>IF([1]【スタッフ使用】受注管理表!E262=0,0,VLOOKUP([1]【スタッフ使用】受注管理表!E262,ピボット①!$G$3:$H$25,2,FALSE))</f>
        <v>0</v>
      </c>
      <c r="M262" s="79">
        <f>IF([1]【スタッフ使用】受注管理表!F262=0,0,VLOOKUP([1]【スタッフ使用】受注管理表!F262,ピボット①!$E$3:$F$10,2,FALSE))</f>
        <v>0</v>
      </c>
      <c r="N262" s="79">
        <f t="shared" si="12"/>
        <v>0</v>
      </c>
      <c r="O262" s="83">
        <f>[1]【スタッフ使用】受注管理表!G262</f>
        <v>0</v>
      </c>
      <c r="P262" s="83" t="e">
        <f t="shared" si="13"/>
        <v>#N/A</v>
      </c>
      <c r="Q262" s="83" t="e">
        <f t="shared" si="14"/>
        <v>#N/A</v>
      </c>
    </row>
    <row r="263" spans="11:17" x14ac:dyDescent="0.4">
      <c r="K263" s="79">
        <f>IF([1]【スタッフ使用】受注管理表!D263=0,0,VLOOKUP([1]【スタッフ使用】受注管理表!D263,ピボット①!$B$3:$C$11,2,FALSE))</f>
        <v>0</v>
      </c>
      <c r="L263" s="79">
        <f>IF([1]【スタッフ使用】受注管理表!E263=0,0,VLOOKUP([1]【スタッフ使用】受注管理表!E263,ピボット①!$G$3:$H$25,2,FALSE))</f>
        <v>0</v>
      </c>
      <c r="M263" s="79">
        <f>IF([1]【スタッフ使用】受注管理表!F263=0,0,VLOOKUP([1]【スタッフ使用】受注管理表!F263,ピボット①!$E$3:$F$10,2,FALSE))</f>
        <v>0</v>
      </c>
      <c r="N263" s="79">
        <f t="shared" si="12"/>
        <v>0</v>
      </c>
      <c r="O263" s="83">
        <f>[1]【スタッフ使用】受注管理表!G263</f>
        <v>0</v>
      </c>
      <c r="P263" s="83" t="e">
        <f t="shared" si="13"/>
        <v>#N/A</v>
      </c>
      <c r="Q263" s="83" t="e">
        <f t="shared" si="14"/>
        <v>#N/A</v>
      </c>
    </row>
    <row r="264" spans="11:17" x14ac:dyDescent="0.4">
      <c r="K264" s="79">
        <f>IF([1]【スタッフ使用】受注管理表!D264=0,0,VLOOKUP([1]【スタッフ使用】受注管理表!D264,ピボット①!$B$3:$C$11,2,FALSE))</f>
        <v>0</v>
      </c>
      <c r="L264" s="79">
        <f>IF([1]【スタッフ使用】受注管理表!E264=0,0,VLOOKUP([1]【スタッフ使用】受注管理表!E264,ピボット①!$G$3:$H$25,2,FALSE))</f>
        <v>0</v>
      </c>
      <c r="M264" s="79">
        <f>IF([1]【スタッフ使用】受注管理表!F264=0,0,VLOOKUP([1]【スタッフ使用】受注管理表!F264,ピボット①!$E$3:$F$10,2,FALSE))</f>
        <v>0</v>
      </c>
      <c r="N264" s="79">
        <f t="shared" si="12"/>
        <v>0</v>
      </c>
      <c r="O264" s="83">
        <f>[1]【スタッフ使用】受注管理表!G264</f>
        <v>0</v>
      </c>
      <c r="P264" s="83" t="e">
        <f t="shared" si="13"/>
        <v>#N/A</v>
      </c>
      <c r="Q264" s="83" t="e">
        <f t="shared" si="14"/>
        <v>#N/A</v>
      </c>
    </row>
    <row r="265" spans="11:17" x14ac:dyDescent="0.4">
      <c r="K265" s="79">
        <f>IF([1]【スタッフ使用】受注管理表!D265=0,0,VLOOKUP([1]【スタッフ使用】受注管理表!D265,ピボット①!$B$3:$C$11,2,FALSE))</f>
        <v>0</v>
      </c>
      <c r="L265" s="79">
        <f>IF([1]【スタッフ使用】受注管理表!E265=0,0,VLOOKUP([1]【スタッフ使用】受注管理表!E265,ピボット①!$G$3:$H$25,2,FALSE))</f>
        <v>0</v>
      </c>
      <c r="M265" s="79">
        <f>IF([1]【スタッフ使用】受注管理表!F265=0,0,VLOOKUP([1]【スタッフ使用】受注管理表!F265,ピボット①!$E$3:$F$10,2,FALSE))</f>
        <v>0</v>
      </c>
      <c r="N265" s="79">
        <f t="shared" si="12"/>
        <v>0</v>
      </c>
      <c r="O265" s="83">
        <f>[1]【スタッフ使用】受注管理表!G265</f>
        <v>0</v>
      </c>
      <c r="P265" s="83" t="e">
        <f t="shared" si="13"/>
        <v>#N/A</v>
      </c>
      <c r="Q265" s="83" t="e">
        <f t="shared" si="14"/>
        <v>#N/A</v>
      </c>
    </row>
    <row r="266" spans="11:17" x14ac:dyDescent="0.4">
      <c r="K266" s="79">
        <f>IF([1]【スタッフ使用】受注管理表!D266=0,0,VLOOKUP([1]【スタッフ使用】受注管理表!D266,ピボット①!$B$3:$C$11,2,FALSE))</f>
        <v>0</v>
      </c>
      <c r="L266" s="79">
        <f>IF([1]【スタッフ使用】受注管理表!E266=0,0,VLOOKUP([1]【スタッフ使用】受注管理表!E266,ピボット①!$G$3:$H$25,2,FALSE))</f>
        <v>0</v>
      </c>
      <c r="M266" s="79">
        <f>IF([1]【スタッフ使用】受注管理表!F266=0,0,VLOOKUP([1]【スタッフ使用】受注管理表!F266,ピボット①!$E$3:$F$10,2,FALSE))</f>
        <v>0</v>
      </c>
      <c r="N266" s="79">
        <f t="shared" si="12"/>
        <v>0</v>
      </c>
      <c r="O266" s="83">
        <f>[1]【スタッフ使用】受注管理表!G266</f>
        <v>0</v>
      </c>
      <c r="P266" s="83" t="e">
        <f t="shared" si="13"/>
        <v>#N/A</v>
      </c>
      <c r="Q266" s="83" t="e">
        <f t="shared" si="14"/>
        <v>#N/A</v>
      </c>
    </row>
    <row r="267" spans="11:17" x14ac:dyDescent="0.4">
      <c r="K267" s="79">
        <f>IF([1]【スタッフ使用】受注管理表!D267=0,0,VLOOKUP([1]【スタッフ使用】受注管理表!D267,ピボット①!$B$3:$C$11,2,FALSE))</f>
        <v>0</v>
      </c>
      <c r="L267" s="79">
        <f>IF([1]【スタッフ使用】受注管理表!E267=0,0,VLOOKUP([1]【スタッフ使用】受注管理表!E267,ピボット①!$G$3:$H$25,2,FALSE))</f>
        <v>0</v>
      </c>
      <c r="M267" s="79">
        <f>IF([1]【スタッフ使用】受注管理表!F267=0,0,VLOOKUP([1]【スタッフ使用】受注管理表!F267,ピボット①!$E$3:$F$10,2,FALSE))</f>
        <v>0</v>
      </c>
      <c r="N267" s="79">
        <f t="shared" si="12"/>
        <v>0</v>
      </c>
      <c r="O267" s="83">
        <f>[1]【スタッフ使用】受注管理表!G267</f>
        <v>0</v>
      </c>
      <c r="P267" s="83" t="e">
        <f t="shared" si="13"/>
        <v>#N/A</v>
      </c>
      <c r="Q267" s="83" t="e">
        <f t="shared" si="14"/>
        <v>#N/A</v>
      </c>
    </row>
    <row r="268" spans="11:17" x14ac:dyDescent="0.4">
      <c r="K268" s="79">
        <f>IF([1]【スタッフ使用】受注管理表!D268=0,0,VLOOKUP([1]【スタッフ使用】受注管理表!D268,ピボット①!$B$3:$C$11,2,FALSE))</f>
        <v>0</v>
      </c>
      <c r="L268" s="79">
        <f>IF([1]【スタッフ使用】受注管理表!E268=0,0,VLOOKUP([1]【スタッフ使用】受注管理表!E268,ピボット①!$G$3:$H$25,2,FALSE))</f>
        <v>0</v>
      </c>
      <c r="M268" s="79">
        <f>IF([1]【スタッフ使用】受注管理表!F268=0,0,VLOOKUP([1]【スタッフ使用】受注管理表!F268,ピボット①!$E$3:$F$10,2,FALSE))</f>
        <v>0</v>
      </c>
      <c r="N268" s="79">
        <f t="shared" si="12"/>
        <v>0</v>
      </c>
      <c r="O268" s="83">
        <f>[1]【スタッフ使用】受注管理表!G268</f>
        <v>0</v>
      </c>
      <c r="P268" s="83" t="e">
        <f t="shared" si="13"/>
        <v>#N/A</v>
      </c>
      <c r="Q268" s="83" t="e">
        <f t="shared" si="14"/>
        <v>#N/A</v>
      </c>
    </row>
    <row r="269" spans="11:17" x14ac:dyDescent="0.4">
      <c r="K269" s="79">
        <f>IF([1]【スタッフ使用】受注管理表!D269=0,0,VLOOKUP([1]【スタッフ使用】受注管理表!D269,ピボット①!$B$3:$C$11,2,FALSE))</f>
        <v>0</v>
      </c>
      <c r="L269" s="79">
        <f>IF([1]【スタッフ使用】受注管理表!E269=0,0,VLOOKUP([1]【スタッフ使用】受注管理表!E269,ピボット①!$G$3:$H$25,2,FALSE))</f>
        <v>0</v>
      </c>
      <c r="M269" s="79">
        <f>IF([1]【スタッフ使用】受注管理表!F269=0,0,VLOOKUP([1]【スタッフ使用】受注管理表!F269,ピボット①!$E$3:$F$10,2,FALSE))</f>
        <v>0</v>
      </c>
      <c r="N269" s="79">
        <f t="shared" si="12"/>
        <v>0</v>
      </c>
      <c r="O269" s="83">
        <f>[1]【スタッフ使用】受注管理表!G269</f>
        <v>0</v>
      </c>
      <c r="P269" s="83" t="e">
        <f t="shared" si="13"/>
        <v>#N/A</v>
      </c>
      <c r="Q269" s="83" t="e">
        <f t="shared" si="14"/>
        <v>#N/A</v>
      </c>
    </row>
    <row r="270" spans="11:17" x14ac:dyDescent="0.4">
      <c r="K270" s="79">
        <f>IF([1]【スタッフ使用】受注管理表!D270=0,0,VLOOKUP([1]【スタッフ使用】受注管理表!D270,ピボット①!$B$3:$C$11,2,FALSE))</f>
        <v>0</v>
      </c>
      <c r="L270" s="79">
        <f>IF([1]【スタッフ使用】受注管理表!E270=0,0,VLOOKUP([1]【スタッフ使用】受注管理表!E270,ピボット①!$G$3:$H$25,2,FALSE))</f>
        <v>0</v>
      </c>
      <c r="M270" s="79">
        <f>IF([1]【スタッフ使用】受注管理表!F270=0,0,VLOOKUP([1]【スタッフ使用】受注管理表!F270,ピボット①!$E$3:$F$10,2,FALSE))</f>
        <v>0</v>
      </c>
      <c r="N270" s="79">
        <f t="shared" si="12"/>
        <v>0</v>
      </c>
      <c r="O270" s="83">
        <f>[1]【スタッフ使用】受注管理表!G270</f>
        <v>0</v>
      </c>
      <c r="P270" s="83" t="e">
        <f t="shared" si="13"/>
        <v>#N/A</v>
      </c>
      <c r="Q270" s="83" t="e">
        <f t="shared" si="14"/>
        <v>#N/A</v>
      </c>
    </row>
    <row r="271" spans="11:17" x14ac:dyDescent="0.4">
      <c r="K271" s="79">
        <f>IF([1]【スタッフ使用】受注管理表!D271=0,0,VLOOKUP([1]【スタッフ使用】受注管理表!D271,ピボット①!$B$3:$C$11,2,FALSE))</f>
        <v>0</v>
      </c>
      <c r="L271" s="79">
        <f>IF([1]【スタッフ使用】受注管理表!E271=0,0,VLOOKUP([1]【スタッフ使用】受注管理表!E271,ピボット①!$G$3:$H$25,2,FALSE))</f>
        <v>0</v>
      </c>
      <c r="M271" s="79">
        <f>IF([1]【スタッフ使用】受注管理表!F271=0,0,VLOOKUP([1]【スタッフ使用】受注管理表!F271,ピボット①!$E$3:$F$10,2,FALSE))</f>
        <v>0</v>
      </c>
      <c r="N271" s="79">
        <f t="shared" si="12"/>
        <v>0</v>
      </c>
      <c r="O271" s="83">
        <f>[1]【スタッフ使用】受注管理表!G271</f>
        <v>0</v>
      </c>
      <c r="P271" s="83" t="e">
        <f t="shared" si="13"/>
        <v>#N/A</v>
      </c>
      <c r="Q271" s="83" t="e">
        <f t="shared" si="14"/>
        <v>#N/A</v>
      </c>
    </row>
    <row r="272" spans="11:17" x14ac:dyDescent="0.4">
      <c r="K272" s="79">
        <f>IF([1]【スタッフ使用】受注管理表!D272=0,0,VLOOKUP([1]【スタッフ使用】受注管理表!D272,ピボット①!$B$3:$C$11,2,FALSE))</f>
        <v>0</v>
      </c>
      <c r="L272" s="79">
        <f>IF([1]【スタッフ使用】受注管理表!E272=0,0,VLOOKUP([1]【スタッフ使用】受注管理表!E272,ピボット①!$G$3:$H$25,2,FALSE))</f>
        <v>0</v>
      </c>
      <c r="M272" s="79">
        <f>IF([1]【スタッフ使用】受注管理表!F272=0,0,VLOOKUP([1]【スタッフ使用】受注管理表!F272,ピボット①!$E$3:$F$10,2,FALSE))</f>
        <v>0</v>
      </c>
      <c r="N272" s="79">
        <f t="shared" si="12"/>
        <v>0</v>
      </c>
      <c r="O272" s="83">
        <f>[1]【スタッフ使用】受注管理表!G272</f>
        <v>0</v>
      </c>
      <c r="P272" s="83" t="e">
        <f t="shared" si="13"/>
        <v>#N/A</v>
      </c>
      <c r="Q272" s="83" t="e">
        <f t="shared" si="14"/>
        <v>#N/A</v>
      </c>
    </row>
    <row r="273" spans="11:17" x14ac:dyDescent="0.4">
      <c r="K273" s="79">
        <f>IF([1]【スタッフ使用】受注管理表!D273=0,0,VLOOKUP([1]【スタッフ使用】受注管理表!D273,ピボット①!$B$3:$C$11,2,FALSE))</f>
        <v>0</v>
      </c>
      <c r="L273" s="79">
        <f>IF([1]【スタッフ使用】受注管理表!E273=0,0,VLOOKUP([1]【スタッフ使用】受注管理表!E273,ピボット①!$G$3:$H$25,2,FALSE))</f>
        <v>0</v>
      </c>
      <c r="M273" s="79">
        <f>IF([1]【スタッフ使用】受注管理表!F273=0,0,VLOOKUP([1]【スタッフ使用】受注管理表!F273,ピボット①!$E$3:$F$10,2,FALSE))</f>
        <v>0</v>
      </c>
      <c r="N273" s="79">
        <f t="shared" si="12"/>
        <v>0</v>
      </c>
      <c r="O273" s="83">
        <f>[1]【スタッフ使用】受注管理表!G273</f>
        <v>0</v>
      </c>
      <c r="P273" s="83" t="e">
        <f t="shared" si="13"/>
        <v>#N/A</v>
      </c>
      <c r="Q273" s="83" t="e">
        <f t="shared" si="14"/>
        <v>#N/A</v>
      </c>
    </row>
    <row r="274" spans="11:17" x14ac:dyDescent="0.4">
      <c r="K274" s="79">
        <f>IF([1]【スタッフ使用】受注管理表!D274=0,0,VLOOKUP([1]【スタッフ使用】受注管理表!D274,ピボット①!$B$3:$C$11,2,FALSE))</f>
        <v>0</v>
      </c>
      <c r="L274" s="79">
        <f>IF([1]【スタッフ使用】受注管理表!E274=0,0,VLOOKUP([1]【スタッフ使用】受注管理表!E274,ピボット①!$G$3:$H$25,2,FALSE))</f>
        <v>0</v>
      </c>
      <c r="M274" s="79">
        <f>IF([1]【スタッフ使用】受注管理表!F274=0,0,VLOOKUP([1]【スタッフ使用】受注管理表!F274,ピボット①!$E$3:$F$10,2,FALSE))</f>
        <v>0</v>
      </c>
      <c r="N274" s="79">
        <f t="shared" si="12"/>
        <v>0</v>
      </c>
      <c r="O274" s="83">
        <f>[1]【スタッフ使用】受注管理表!G274</f>
        <v>0</v>
      </c>
      <c r="P274" s="83" t="e">
        <f t="shared" si="13"/>
        <v>#N/A</v>
      </c>
      <c r="Q274" s="83" t="e">
        <f t="shared" si="14"/>
        <v>#N/A</v>
      </c>
    </row>
    <row r="275" spans="11:17" x14ac:dyDescent="0.4">
      <c r="K275" s="79">
        <f>IF([1]【スタッフ使用】受注管理表!D275=0,0,VLOOKUP([1]【スタッフ使用】受注管理表!D275,ピボット①!$B$3:$C$11,2,FALSE))</f>
        <v>0</v>
      </c>
      <c r="L275" s="79">
        <f>IF([1]【スタッフ使用】受注管理表!E275=0,0,VLOOKUP([1]【スタッフ使用】受注管理表!E275,ピボット①!$G$3:$H$25,2,FALSE))</f>
        <v>0</v>
      </c>
      <c r="M275" s="79">
        <f>IF([1]【スタッフ使用】受注管理表!F275=0,0,VLOOKUP([1]【スタッフ使用】受注管理表!F275,ピボット①!$E$3:$F$10,2,FALSE))</f>
        <v>0</v>
      </c>
      <c r="N275" s="79">
        <f t="shared" si="12"/>
        <v>0</v>
      </c>
      <c r="O275" s="83">
        <f>[1]【スタッフ使用】受注管理表!G275</f>
        <v>0</v>
      </c>
      <c r="P275" s="83" t="e">
        <f t="shared" si="13"/>
        <v>#N/A</v>
      </c>
      <c r="Q275" s="83" t="e">
        <f t="shared" si="14"/>
        <v>#N/A</v>
      </c>
    </row>
    <row r="276" spans="11:17" x14ac:dyDescent="0.4">
      <c r="K276" s="79">
        <f>IF([1]【スタッフ使用】受注管理表!D276=0,0,VLOOKUP([1]【スタッフ使用】受注管理表!D276,ピボット①!$B$3:$C$11,2,FALSE))</f>
        <v>0</v>
      </c>
      <c r="L276" s="79">
        <f>IF([1]【スタッフ使用】受注管理表!E276=0,0,VLOOKUP([1]【スタッフ使用】受注管理表!E276,ピボット①!$G$3:$H$25,2,FALSE))</f>
        <v>0</v>
      </c>
      <c r="M276" s="79">
        <f>IF([1]【スタッフ使用】受注管理表!F276=0,0,VLOOKUP([1]【スタッフ使用】受注管理表!F276,ピボット①!$E$3:$F$10,2,FALSE))</f>
        <v>0</v>
      </c>
      <c r="N276" s="79">
        <f t="shared" si="12"/>
        <v>0</v>
      </c>
      <c r="O276" s="83">
        <f>[1]【スタッフ使用】受注管理表!G276</f>
        <v>0</v>
      </c>
      <c r="P276" s="83" t="e">
        <f t="shared" si="13"/>
        <v>#N/A</v>
      </c>
      <c r="Q276" s="83" t="e">
        <f t="shared" si="14"/>
        <v>#N/A</v>
      </c>
    </row>
    <row r="277" spans="11:17" x14ac:dyDescent="0.4">
      <c r="K277" s="79">
        <f>IF([1]【スタッフ使用】受注管理表!D277=0,0,VLOOKUP([1]【スタッフ使用】受注管理表!D277,ピボット①!$B$3:$C$11,2,FALSE))</f>
        <v>0</v>
      </c>
      <c r="L277" s="79">
        <f>IF([1]【スタッフ使用】受注管理表!E277=0,0,VLOOKUP([1]【スタッフ使用】受注管理表!E277,ピボット①!$G$3:$H$25,2,FALSE))</f>
        <v>0</v>
      </c>
      <c r="M277" s="79">
        <f>IF([1]【スタッフ使用】受注管理表!F277=0,0,VLOOKUP([1]【スタッフ使用】受注管理表!F277,ピボット①!$E$3:$F$10,2,FALSE))</f>
        <v>0</v>
      </c>
      <c r="N277" s="79">
        <f t="shared" si="12"/>
        <v>0</v>
      </c>
      <c r="O277" s="83">
        <f>[1]【スタッフ使用】受注管理表!G277</f>
        <v>0</v>
      </c>
      <c r="P277" s="83" t="e">
        <f t="shared" si="13"/>
        <v>#N/A</v>
      </c>
      <c r="Q277" s="83" t="e">
        <f t="shared" si="14"/>
        <v>#N/A</v>
      </c>
    </row>
    <row r="278" spans="11:17" x14ac:dyDescent="0.4">
      <c r="K278" s="79">
        <f>IF([1]【スタッフ使用】受注管理表!D278=0,0,VLOOKUP([1]【スタッフ使用】受注管理表!D278,ピボット①!$B$3:$C$11,2,FALSE))</f>
        <v>0</v>
      </c>
      <c r="L278" s="79">
        <f>IF([1]【スタッフ使用】受注管理表!E278=0,0,VLOOKUP([1]【スタッフ使用】受注管理表!E278,ピボット①!$G$3:$H$25,2,FALSE))</f>
        <v>0</v>
      </c>
      <c r="M278" s="79">
        <f>IF([1]【スタッフ使用】受注管理表!F278=0,0,VLOOKUP([1]【スタッフ使用】受注管理表!F278,ピボット①!$E$3:$F$10,2,FALSE))</f>
        <v>0</v>
      </c>
      <c r="N278" s="79">
        <f t="shared" si="12"/>
        <v>0</v>
      </c>
      <c r="O278" s="83">
        <f>[1]【スタッフ使用】受注管理表!G278</f>
        <v>0</v>
      </c>
      <c r="P278" s="83" t="e">
        <f t="shared" si="13"/>
        <v>#N/A</v>
      </c>
      <c r="Q278" s="83" t="e">
        <f t="shared" si="14"/>
        <v>#N/A</v>
      </c>
    </row>
    <row r="279" spans="11:17" x14ac:dyDescent="0.4">
      <c r="K279" s="79">
        <f>IF([1]【スタッフ使用】受注管理表!D279=0,0,VLOOKUP([1]【スタッフ使用】受注管理表!D279,ピボット①!$B$3:$C$11,2,FALSE))</f>
        <v>0</v>
      </c>
      <c r="L279" s="79">
        <f>IF([1]【スタッフ使用】受注管理表!E279=0,0,VLOOKUP([1]【スタッフ使用】受注管理表!E279,ピボット①!$G$3:$H$25,2,FALSE))</f>
        <v>0</v>
      </c>
      <c r="M279" s="79">
        <f>IF([1]【スタッフ使用】受注管理表!F279=0,0,VLOOKUP([1]【スタッフ使用】受注管理表!F279,ピボット①!$E$3:$F$10,2,FALSE))</f>
        <v>0</v>
      </c>
      <c r="N279" s="79">
        <f t="shared" si="12"/>
        <v>0</v>
      </c>
      <c r="O279" s="83">
        <f>[1]【スタッフ使用】受注管理表!G279</f>
        <v>0</v>
      </c>
      <c r="P279" s="83" t="e">
        <f t="shared" si="13"/>
        <v>#N/A</v>
      </c>
      <c r="Q279" s="83" t="e">
        <f t="shared" si="14"/>
        <v>#N/A</v>
      </c>
    </row>
    <row r="280" spans="11:17" x14ac:dyDescent="0.4">
      <c r="K280" s="79">
        <f>IF([1]【スタッフ使用】受注管理表!D280=0,0,VLOOKUP([1]【スタッフ使用】受注管理表!D280,ピボット①!$B$3:$C$11,2,FALSE))</f>
        <v>0</v>
      </c>
      <c r="L280" s="79">
        <f>IF([1]【スタッフ使用】受注管理表!E280=0,0,VLOOKUP([1]【スタッフ使用】受注管理表!E280,ピボット①!$G$3:$H$25,2,FALSE))</f>
        <v>0</v>
      </c>
      <c r="M280" s="79">
        <f>IF([1]【スタッフ使用】受注管理表!F280=0,0,VLOOKUP([1]【スタッフ使用】受注管理表!F280,ピボット①!$E$3:$F$10,2,FALSE))</f>
        <v>0</v>
      </c>
      <c r="N280" s="79">
        <f t="shared" si="12"/>
        <v>0</v>
      </c>
      <c r="O280" s="83">
        <f>[1]【スタッフ使用】受注管理表!G280</f>
        <v>0</v>
      </c>
      <c r="P280" s="83" t="e">
        <f t="shared" si="13"/>
        <v>#N/A</v>
      </c>
      <c r="Q280" s="83" t="e">
        <f t="shared" si="14"/>
        <v>#N/A</v>
      </c>
    </row>
    <row r="281" spans="11:17" x14ac:dyDescent="0.4">
      <c r="K281" s="79">
        <f>IF([1]【スタッフ使用】受注管理表!D281=0,0,VLOOKUP([1]【スタッフ使用】受注管理表!D281,ピボット①!$B$3:$C$11,2,FALSE))</f>
        <v>0</v>
      </c>
      <c r="L281" s="79">
        <f>IF([1]【スタッフ使用】受注管理表!E281=0,0,VLOOKUP([1]【スタッフ使用】受注管理表!E281,ピボット①!$G$3:$H$25,2,FALSE))</f>
        <v>0</v>
      </c>
      <c r="M281" s="79">
        <f>IF([1]【スタッフ使用】受注管理表!F281=0,0,VLOOKUP([1]【スタッフ使用】受注管理表!F281,ピボット①!$E$3:$F$10,2,FALSE))</f>
        <v>0</v>
      </c>
      <c r="N281" s="79">
        <f t="shared" si="12"/>
        <v>0</v>
      </c>
      <c r="O281" s="83">
        <f>[1]【スタッフ使用】受注管理表!G281</f>
        <v>0</v>
      </c>
      <c r="P281" s="83" t="e">
        <f t="shared" si="13"/>
        <v>#N/A</v>
      </c>
      <c r="Q281" s="83" t="e">
        <f t="shared" si="14"/>
        <v>#N/A</v>
      </c>
    </row>
    <row r="282" spans="11:17" x14ac:dyDescent="0.4">
      <c r="K282" s="79">
        <f>IF([1]【スタッフ使用】受注管理表!D282=0,0,VLOOKUP([1]【スタッフ使用】受注管理表!D282,ピボット①!$B$3:$C$11,2,FALSE))</f>
        <v>0</v>
      </c>
      <c r="L282" s="79">
        <f>IF([1]【スタッフ使用】受注管理表!E282=0,0,VLOOKUP([1]【スタッフ使用】受注管理表!E282,ピボット①!$G$3:$H$25,2,FALSE))</f>
        <v>0</v>
      </c>
      <c r="M282" s="79">
        <f>IF([1]【スタッフ使用】受注管理表!F282=0,0,VLOOKUP([1]【スタッフ使用】受注管理表!F282,ピボット①!$E$3:$F$10,2,FALSE))</f>
        <v>0</v>
      </c>
      <c r="N282" s="79">
        <f t="shared" si="12"/>
        <v>0</v>
      </c>
      <c r="O282" s="83">
        <f>[1]【スタッフ使用】受注管理表!G282</f>
        <v>0</v>
      </c>
      <c r="P282" s="83" t="e">
        <f t="shared" si="13"/>
        <v>#N/A</v>
      </c>
      <c r="Q282" s="83" t="e">
        <f t="shared" si="14"/>
        <v>#N/A</v>
      </c>
    </row>
    <row r="283" spans="11:17" x14ac:dyDescent="0.4">
      <c r="K283" s="79">
        <f>IF([1]【スタッフ使用】受注管理表!D283=0,0,VLOOKUP([1]【スタッフ使用】受注管理表!D283,ピボット①!$B$3:$C$11,2,FALSE))</f>
        <v>0</v>
      </c>
      <c r="L283" s="79">
        <f>IF([1]【スタッフ使用】受注管理表!E283=0,0,VLOOKUP([1]【スタッフ使用】受注管理表!E283,ピボット①!$G$3:$H$25,2,FALSE))</f>
        <v>0</v>
      </c>
      <c r="M283" s="79">
        <f>IF([1]【スタッフ使用】受注管理表!F283=0,0,VLOOKUP([1]【スタッフ使用】受注管理表!F283,ピボット①!$E$3:$F$10,2,FALSE))</f>
        <v>0</v>
      </c>
      <c r="N283" s="79">
        <f t="shared" si="12"/>
        <v>0</v>
      </c>
      <c r="O283" s="83">
        <f>[1]【スタッフ使用】受注管理表!G283</f>
        <v>0</v>
      </c>
      <c r="P283" s="83" t="e">
        <f t="shared" si="13"/>
        <v>#N/A</v>
      </c>
      <c r="Q283" s="83" t="e">
        <f t="shared" si="14"/>
        <v>#N/A</v>
      </c>
    </row>
    <row r="284" spans="11:17" x14ac:dyDescent="0.4">
      <c r="K284" s="79">
        <f>IF([1]【スタッフ使用】受注管理表!D284=0,0,VLOOKUP([1]【スタッフ使用】受注管理表!D284,ピボット①!$B$3:$C$11,2,FALSE))</f>
        <v>0</v>
      </c>
      <c r="L284" s="79">
        <f>IF([1]【スタッフ使用】受注管理表!E284=0,0,VLOOKUP([1]【スタッフ使用】受注管理表!E284,ピボット①!$G$3:$H$25,2,FALSE))</f>
        <v>0</v>
      </c>
      <c r="M284" s="79">
        <f>IF([1]【スタッフ使用】受注管理表!F284=0,0,VLOOKUP([1]【スタッフ使用】受注管理表!F284,ピボット①!$E$3:$F$10,2,FALSE))</f>
        <v>0</v>
      </c>
      <c r="N284" s="79">
        <f t="shared" si="12"/>
        <v>0</v>
      </c>
      <c r="O284" s="83">
        <f>[1]【スタッフ使用】受注管理表!G284</f>
        <v>0</v>
      </c>
      <c r="P284" s="83" t="e">
        <f t="shared" si="13"/>
        <v>#N/A</v>
      </c>
      <c r="Q284" s="83" t="e">
        <f t="shared" si="14"/>
        <v>#N/A</v>
      </c>
    </row>
    <row r="285" spans="11:17" x14ac:dyDescent="0.4">
      <c r="K285" s="79">
        <f>IF([1]【スタッフ使用】受注管理表!D285=0,0,VLOOKUP([1]【スタッフ使用】受注管理表!D285,ピボット①!$B$3:$C$11,2,FALSE))</f>
        <v>0</v>
      </c>
      <c r="L285" s="79">
        <f>IF([1]【スタッフ使用】受注管理表!E285=0,0,VLOOKUP([1]【スタッフ使用】受注管理表!E285,ピボット①!$G$3:$H$25,2,FALSE))</f>
        <v>0</v>
      </c>
      <c r="M285" s="79">
        <f>IF([1]【スタッフ使用】受注管理表!F285=0,0,VLOOKUP([1]【スタッフ使用】受注管理表!F285,ピボット①!$E$3:$F$10,2,FALSE))</f>
        <v>0</v>
      </c>
      <c r="N285" s="79">
        <f t="shared" si="12"/>
        <v>0</v>
      </c>
      <c r="O285" s="83">
        <f>[1]【スタッフ使用】受注管理表!G285</f>
        <v>0</v>
      </c>
      <c r="P285" s="83" t="e">
        <f t="shared" si="13"/>
        <v>#N/A</v>
      </c>
      <c r="Q285" s="83" t="e">
        <f t="shared" si="14"/>
        <v>#N/A</v>
      </c>
    </row>
    <row r="286" spans="11:17" x14ac:dyDescent="0.4">
      <c r="K286" s="79">
        <f>IF([1]【スタッフ使用】受注管理表!D286=0,0,VLOOKUP([1]【スタッフ使用】受注管理表!D286,ピボット①!$B$3:$C$11,2,FALSE))</f>
        <v>0</v>
      </c>
      <c r="L286" s="79">
        <f>IF([1]【スタッフ使用】受注管理表!E286=0,0,VLOOKUP([1]【スタッフ使用】受注管理表!E286,ピボット①!$G$3:$H$25,2,FALSE))</f>
        <v>0</v>
      </c>
      <c r="M286" s="79">
        <f>IF([1]【スタッフ使用】受注管理表!F286=0,0,VLOOKUP([1]【スタッフ使用】受注管理表!F286,ピボット①!$E$3:$F$10,2,FALSE))</f>
        <v>0</v>
      </c>
      <c r="N286" s="79">
        <f t="shared" si="12"/>
        <v>0</v>
      </c>
      <c r="O286" s="83">
        <f>[1]【スタッフ使用】受注管理表!G286</f>
        <v>0</v>
      </c>
      <c r="P286" s="83" t="e">
        <f t="shared" si="13"/>
        <v>#N/A</v>
      </c>
      <c r="Q286" s="83" t="e">
        <f t="shared" si="14"/>
        <v>#N/A</v>
      </c>
    </row>
    <row r="287" spans="11:17" x14ac:dyDescent="0.4">
      <c r="K287" s="79">
        <f>IF([1]【スタッフ使用】受注管理表!D287=0,0,VLOOKUP([1]【スタッフ使用】受注管理表!D287,ピボット①!$B$3:$C$11,2,FALSE))</f>
        <v>0</v>
      </c>
      <c r="L287" s="79">
        <f>IF([1]【スタッフ使用】受注管理表!E287=0,0,VLOOKUP([1]【スタッフ使用】受注管理表!E287,ピボット①!$G$3:$H$25,2,FALSE))</f>
        <v>0</v>
      </c>
      <c r="M287" s="79">
        <f>IF([1]【スタッフ使用】受注管理表!F287=0,0,VLOOKUP([1]【スタッフ使用】受注管理表!F287,ピボット①!$E$3:$F$10,2,FALSE))</f>
        <v>0</v>
      </c>
      <c r="N287" s="79">
        <f t="shared" si="12"/>
        <v>0</v>
      </c>
      <c r="O287" s="83">
        <f>[1]【スタッフ使用】受注管理表!G287</f>
        <v>0</v>
      </c>
      <c r="P287" s="83" t="e">
        <f t="shared" si="13"/>
        <v>#N/A</v>
      </c>
      <c r="Q287" s="83" t="e">
        <f t="shared" si="14"/>
        <v>#N/A</v>
      </c>
    </row>
    <row r="288" spans="11:17" x14ac:dyDescent="0.4">
      <c r="K288" s="79">
        <f>IF([1]【スタッフ使用】受注管理表!D288=0,0,VLOOKUP([1]【スタッフ使用】受注管理表!D288,ピボット①!$B$3:$C$11,2,FALSE))</f>
        <v>0</v>
      </c>
      <c r="L288" s="79">
        <f>IF([1]【スタッフ使用】受注管理表!E288=0,0,VLOOKUP([1]【スタッフ使用】受注管理表!E288,ピボット①!$G$3:$H$25,2,FALSE))</f>
        <v>0</v>
      </c>
      <c r="M288" s="79">
        <f>IF([1]【スタッフ使用】受注管理表!F288=0,0,VLOOKUP([1]【スタッフ使用】受注管理表!F288,ピボット①!$E$3:$F$10,2,FALSE))</f>
        <v>0</v>
      </c>
      <c r="N288" s="79">
        <f t="shared" si="12"/>
        <v>0</v>
      </c>
      <c r="O288" s="83">
        <f>[1]【スタッフ使用】受注管理表!G288</f>
        <v>0</v>
      </c>
      <c r="P288" s="83" t="e">
        <f t="shared" si="13"/>
        <v>#N/A</v>
      </c>
      <c r="Q288" s="83" t="e">
        <f t="shared" si="14"/>
        <v>#N/A</v>
      </c>
    </row>
    <row r="289" spans="11:17" x14ac:dyDescent="0.4">
      <c r="K289" s="79">
        <f>IF([1]【スタッフ使用】受注管理表!D289=0,0,VLOOKUP([1]【スタッフ使用】受注管理表!D289,ピボット①!$B$3:$C$11,2,FALSE))</f>
        <v>0</v>
      </c>
      <c r="L289" s="79">
        <f>IF([1]【スタッフ使用】受注管理表!E289=0,0,VLOOKUP([1]【スタッフ使用】受注管理表!E289,ピボット①!$G$3:$H$25,2,FALSE))</f>
        <v>0</v>
      </c>
      <c r="M289" s="79">
        <f>IF([1]【スタッフ使用】受注管理表!F289=0,0,VLOOKUP([1]【スタッフ使用】受注管理表!F289,ピボット①!$E$3:$F$10,2,FALSE))</f>
        <v>0</v>
      </c>
      <c r="N289" s="79">
        <f t="shared" si="12"/>
        <v>0</v>
      </c>
      <c r="O289" s="83">
        <f>[1]【スタッフ使用】受注管理表!G289</f>
        <v>0</v>
      </c>
      <c r="P289" s="83" t="e">
        <f t="shared" si="13"/>
        <v>#N/A</v>
      </c>
      <c r="Q289" s="83" t="e">
        <f t="shared" si="14"/>
        <v>#N/A</v>
      </c>
    </row>
    <row r="290" spans="11:17" x14ac:dyDescent="0.4">
      <c r="K290" s="79">
        <f>IF([1]【スタッフ使用】受注管理表!D290=0,0,VLOOKUP([1]【スタッフ使用】受注管理表!D290,ピボット①!$B$3:$C$11,2,FALSE))</f>
        <v>0</v>
      </c>
      <c r="L290" s="79">
        <f>IF([1]【スタッフ使用】受注管理表!E290=0,0,VLOOKUP([1]【スタッフ使用】受注管理表!E290,ピボット①!$G$3:$H$25,2,FALSE))</f>
        <v>0</v>
      </c>
      <c r="M290" s="79">
        <f>IF([1]【スタッフ使用】受注管理表!F290=0,0,VLOOKUP([1]【スタッフ使用】受注管理表!F290,ピボット①!$E$3:$F$10,2,FALSE))</f>
        <v>0</v>
      </c>
      <c r="N290" s="79">
        <f t="shared" si="12"/>
        <v>0</v>
      </c>
      <c r="O290" s="83">
        <f>[1]【スタッフ使用】受注管理表!G290</f>
        <v>0</v>
      </c>
      <c r="P290" s="83" t="e">
        <f t="shared" si="13"/>
        <v>#N/A</v>
      </c>
      <c r="Q290" s="83" t="e">
        <f t="shared" si="14"/>
        <v>#N/A</v>
      </c>
    </row>
    <row r="291" spans="11:17" x14ac:dyDescent="0.4">
      <c r="K291" s="79">
        <f>IF([1]【スタッフ使用】受注管理表!D291=0,0,VLOOKUP([1]【スタッフ使用】受注管理表!D291,ピボット①!$B$3:$C$11,2,FALSE))</f>
        <v>0</v>
      </c>
      <c r="L291" s="79">
        <f>IF([1]【スタッフ使用】受注管理表!E291=0,0,VLOOKUP([1]【スタッフ使用】受注管理表!E291,ピボット①!$G$3:$H$25,2,FALSE))</f>
        <v>0</v>
      </c>
      <c r="M291" s="79">
        <f>IF([1]【スタッフ使用】受注管理表!F291=0,0,VLOOKUP([1]【スタッフ使用】受注管理表!F291,ピボット①!$E$3:$F$10,2,FALSE))</f>
        <v>0</v>
      </c>
      <c r="N291" s="79">
        <f t="shared" si="12"/>
        <v>0</v>
      </c>
      <c r="O291" s="83">
        <f>[1]【スタッフ使用】受注管理表!G291</f>
        <v>0</v>
      </c>
      <c r="P291" s="83" t="e">
        <f t="shared" si="13"/>
        <v>#N/A</v>
      </c>
      <c r="Q291" s="83" t="e">
        <f t="shared" si="14"/>
        <v>#N/A</v>
      </c>
    </row>
    <row r="292" spans="11:17" x14ac:dyDescent="0.4">
      <c r="K292" s="79">
        <f>IF([1]【スタッフ使用】受注管理表!D292=0,0,VLOOKUP([1]【スタッフ使用】受注管理表!D292,ピボット①!$B$3:$C$11,2,FALSE))</f>
        <v>0</v>
      </c>
      <c r="L292" s="79">
        <f>IF([1]【スタッフ使用】受注管理表!E292=0,0,VLOOKUP([1]【スタッフ使用】受注管理表!E292,ピボット①!$G$3:$H$25,2,FALSE))</f>
        <v>0</v>
      </c>
      <c r="M292" s="79">
        <f>IF([1]【スタッフ使用】受注管理表!F292=0,0,VLOOKUP([1]【スタッフ使用】受注管理表!F292,ピボット①!$E$3:$F$10,2,FALSE))</f>
        <v>0</v>
      </c>
      <c r="N292" s="79">
        <f t="shared" si="12"/>
        <v>0</v>
      </c>
      <c r="O292" s="83">
        <f>[1]【スタッフ使用】受注管理表!G292</f>
        <v>0</v>
      </c>
      <c r="P292" s="83" t="e">
        <f t="shared" si="13"/>
        <v>#N/A</v>
      </c>
      <c r="Q292" s="83" t="e">
        <f t="shared" si="14"/>
        <v>#N/A</v>
      </c>
    </row>
    <row r="293" spans="11:17" x14ac:dyDescent="0.4">
      <c r="K293" s="79">
        <f>IF([1]【スタッフ使用】受注管理表!D293=0,0,VLOOKUP([1]【スタッフ使用】受注管理表!D293,ピボット①!$B$3:$C$11,2,FALSE))</f>
        <v>0</v>
      </c>
      <c r="L293" s="79">
        <f>IF([1]【スタッフ使用】受注管理表!E293=0,0,VLOOKUP([1]【スタッフ使用】受注管理表!E293,ピボット①!$G$3:$H$25,2,FALSE))</f>
        <v>0</v>
      </c>
      <c r="M293" s="79">
        <f>IF([1]【スタッフ使用】受注管理表!F293=0,0,VLOOKUP([1]【スタッフ使用】受注管理表!F293,ピボット①!$E$3:$F$10,2,FALSE))</f>
        <v>0</v>
      </c>
      <c r="N293" s="79">
        <f t="shared" si="12"/>
        <v>0</v>
      </c>
      <c r="O293" s="83">
        <f>[1]【スタッフ使用】受注管理表!G293</f>
        <v>0</v>
      </c>
      <c r="P293" s="83" t="e">
        <f t="shared" si="13"/>
        <v>#N/A</v>
      </c>
      <c r="Q293" s="83" t="e">
        <f t="shared" si="14"/>
        <v>#N/A</v>
      </c>
    </row>
    <row r="294" spans="11:17" x14ac:dyDescent="0.4">
      <c r="K294" s="79">
        <f>IF([1]【スタッフ使用】受注管理表!D294=0,0,VLOOKUP([1]【スタッフ使用】受注管理表!D294,ピボット①!$B$3:$C$11,2,FALSE))</f>
        <v>0</v>
      </c>
      <c r="L294" s="79">
        <f>IF([1]【スタッフ使用】受注管理表!E294=0,0,VLOOKUP([1]【スタッフ使用】受注管理表!E294,ピボット①!$G$3:$H$25,2,FALSE))</f>
        <v>0</v>
      </c>
      <c r="M294" s="79">
        <f>IF([1]【スタッフ使用】受注管理表!F294=0,0,VLOOKUP([1]【スタッフ使用】受注管理表!F294,ピボット①!$E$3:$F$10,2,FALSE))</f>
        <v>0</v>
      </c>
      <c r="N294" s="79">
        <f t="shared" si="12"/>
        <v>0</v>
      </c>
      <c r="O294" s="83">
        <f>[1]【スタッフ使用】受注管理表!G294</f>
        <v>0</v>
      </c>
      <c r="P294" s="83" t="e">
        <f t="shared" si="13"/>
        <v>#N/A</v>
      </c>
      <c r="Q294" s="83" t="e">
        <f t="shared" si="14"/>
        <v>#N/A</v>
      </c>
    </row>
    <row r="295" spans="11:17" x14ac:dyDescent="0.4">
      <c r="K295" s="79">
        <f>IF([1]【スタッフ使用】受注管理表!D295=0,0,VLOOKUP([1]【スタッフ使用】受注管理表!D295,ピボット①!$B$3:$C$11,2,FALSE))</f>
        <v>0</v>
      </c>
      <c r="L295" s="79">
        <f>IF([1]【スタッフ使用】受注管理表!E295=0,0,VLOOKUP([1]【スタッフ使用】受注管理表!E295,ピボット①!$G$3:$H$25,2,FALSE))</f>
        <v>0</v>
      </c>
      <c r="M295" s="79">
        <f>IF([1]【スタッフ使用】受注管理表!F295=0,0,VLOOKUP([1]【スタッフ使用】受注管理表!F295,ピボット①!$E$3:$F$10,2,FALSE))</f>
        <v>0</v>
      </c>
      <c r="N295" s="79">
        <f t="shared" si="12"/>
        <v>0</v>
      </c>
      <c r="O295" s="83">
        <f>[1]【スタッフ使用】受注管理表!G295</f>
        <v>0</v>
      </c>
      <c r="P295" s="83" t="e">
        <f t="shared" si="13"/>
        <v>#N/A</v>
      </c>
      <c r="Q295" s="83" t="e">
        <f t="shared" si="14"/>
        <v>#N/A</v>
      </c>
    </row>
    <row r="296" spans="11:17" x14ac:dyDescent="0.4">
      <c r="K296" s="79">
        <f>IF([1]【スタッフ使用】受注管理表!D296=0,0,VLOOKUP([1]【スタッフ使用】受注管理表!D296,ピボット①!$B$3:$C$11,2,FALSE))</f>
        <v>0</v>
      </c>
      <c r="L296" s="79">
        <f>IF([1]【スタッフ使用】受注管理表!E296=0,0,VLOOKUP([1]【スタッフ使用】受注管理表!E296,ピボット①!$G$3:$H$25,2,FALSE))</f>
        <v>0</v>
      </c>
      <c r="M296" s="79">
        <f>IF([1]【スタッフ使用】受注管理表!F296=0,0,VLOOKUP([1]【スタッフ使用】受注管理表!F296,ピボット①!$E$3:$F$10,2,FALSE))</f>
        <v>0</v>
      </c>
      <c r="N296" s="79">
        <f t="shared" si="12"/>
        <v>0</v>
      </c>
      <c r="O296" s="83">
        <f>[1]【スタッフ使用】受注管理表!G296</f>
        <v>0</v>
      </c>
      <c r="P296" s="83" t="e">
        <f t="shared" si="13"/>
        <v>#N/A</v>
      </c>
      <c r="Q296" s="83" t="e">
        <f t="shared" si="14"/>
        <v>#N/A</v>
      </c>
    </row>
    <row r="297" spans="11:17" x14ac:dyDescent="0.4">
      <c r="K297" s="79">
        <f>IF([1]【スタッフ使用】受注管理表!D297=0,0,VLOOKUP([1]【スタッフ使用】受注管理表!D297,ピボット①!$B$3:$C$11,2,FALSE))</f>
        <v>0</v>
      </c>
      <c r="L297" s="79">
        <f>IF([1]【スタッフ使用】受注管理表!E297=0,0,VLOOKUP([1]【スタッフ使用】受注管理表!E297,ピボット①!$G$3:$H$25,2,FALSE))</f>
        <v>0</v>
      </c>
      <c r="M297" s="79">
        <f>IF([1]【スタッフ使用】受注管理表!F297=0,0,VLOOKUP([1]【スタッフ使用】受注管理表!F297,ピボット①!$E$3:$F$10,2,FALSE))</f>
        <v>0</v>
      </c>
      <c r="N297" s="79">
        <f t="shared" si="12"/>
        <v>0</v>
      </c>
      <c r="O297" s="83">
        <f>[1]【スタッフ使用】受注管理表!G297</f>
        <v>0</v>
      </c>
      <c r="P297" s="83" t="e">
        <f t="shared" si="13"/>
        <v>#N/A</v>
      </c>
      <c r="Q297" s="83" t="e">
        <f t="shared" si="14"/>
        <v>#N/A</v>
      </c>
    </row>
    <row r="298" spans="11:17" x14ac:dyDescent="0.4">
      <c r="K298" s="79">
        <f>IF([1]【スタッフ使用】受注管理表!D298=0,0,VLOOKUP([1]【スタッフ使用】受注管理表!D298,ピボット①!$B$3:$C$11,2,FALSE))</f>
        <v>0</v>
      </c>
      <c r="L298" s="79">
        <f>IF([1]【スタッフ使用】受注管理表!E298=0,0,VLOOKUP([1]【スタッフ使用】受注管理表!E298,ピボット①!$G$3:$H$25,2,FALSE))</f>
        <v>0</v>
      </c>
      <c r="M298" s="79">
        <f>IF([1]【スタッフ使用】受注管理表!F298=0,0,VLOOKUP([1]【スタッフ使用】受注管理表!F298,ピボット①!$E$3:$F$10,2,FALSE))</f>
        <v>0</v>
      </c>
      <c r="N298" s="79">
        <f t="shared" si="12"/>
        <v>0</v>
      </c>
      <c r="O298" s="83">
        <f>[1]【スタッフ使用】受注管理表!G298</f>
        <v>0</v>
      </c>
      <c r="P298" s="83" t="e">
        <f t="shared" si="13"/>
        <v>#N/A</v>
      </c>
      <c r="Q298" s="83" t="e">
        <f t="shared" si="14"/>
        <v>#N/A</v>
      </c>
    </row>
    <row r="299" spans="11:17" x14ac:dyDescent="0.4">
      <c r="K299" s="79">
        <f>IF([1]【スタッフ使用】受注管理表!D299=0,0,VLOOKUP([1]【スタッフ使用】受注管理表!D299,ピボット①!$B$3:$C$11,2,FALSE))</f>
        <v>0</v>
      </c>
      <c r="L299" s="79">
        <f>IF([1]【スタッフ使用】受注管理表!E299=0,0,VLOOKUP([1]【スタッフ使用】受注管理表!E299,ピボット①!$G$3:$H$25,2,FALSE))</f>
        <v>0</v>
      </c>
      <c r="M299" s="79">
        <f>IF([1]【スタッフ使用】受注管理表!F299=0,0,VLOOKUP([1]【スタッフ使用】受注管理表!F299,ピボット①!$E$3:$F$10,2,FALSE))</f>
        <v>0</v>
      </c>
      <c r="N299" s="79">
        <f t="shared" si="12"/>
        <v>0</v>
      </c>
      <c r="O299" s="83">
        <f>[1]【スタッフ使用】受注管理表!G299</f>
        <v>0</v>
      </c>
      <c r="P299" s="83" t="e">
        <f t="shared" si="13"/>
        <v>#N/A</v>
      </c>
      <c r="Q299" s="83" t="e">
        <f t="shared" si="14"/>
        <v>#N/A</v>
      </c>
    </row>
    <row r="300" spans="11:17" x14ac:dyDescent="0.4">
      <c r="K300" s="79">
        <f>IF([1]【スタッフ使用】受注管理表!D300=0,0,VLOOKUP([1]【スタッフ使用】受注管理表!D300,ピボット①!$B$3:$C$11,2,FALSE))</f>
        <v>0</v>
      </c>
      <c r="L300" s="79">
        <f>IF([1]【スタッフ使用】受注管理表!E300=0,0,VLOOKUP([1]【スタッフ使用】受注管理表!E300,ピボット①!$G$3:$H$25,2,FALSE))</f>
        <v>0</v>
      </c>
      <c r="M300" s="79">
        <f>IF([1]【スタッフ使用】受注管理表!F300=0,0,VLOOKUP([1]【スタッフ使用】受注管理表!F300,ピボット①!$E$3:$F$10,2,FALSE))</f>
        <v>0</v>
      </c>
      <c r="N300" s="79">
        <f t="shared" si="12"/>
        <v>0</v>
      </c>
      <c r="O300" s="83">
        <f>[1]【スタッフ使用】受注管理表!G300</f>
        <v>0</v>
      </c>
      <c r="P300" s="83" t="e">
        <f t="shared" si="13"/>
        <v>#N/A</v>
      </c>
      <c r="Q300" s="83" t="e">
        <f t="shared" si="14"/>
        <v>#N/A</v>
      </c>
    </row>
    <row r="301" spans="11:17" x14ac:dyDescent="0.4">
      <c r="K301" s="79">
        <f>IF([1]【スタッフ使用】受注管理表!D301=0,0,VLOOKUP([1]【スタッフ使用】受注管理表!D301,ピボット①!$B$3:$C$11,2,FALSE))</f>
        <v>0</v>
      </c>
      <c r="L301" s="79">
        <f>IF([1]【スタッフ使用】受注管理表!E301=0,0,VLOOKUP([1]【スタッフ使用】受注管理表!E301,ピボット①!$G$3:$H$25,2,FALSE))</f>
        <v>0</v>
      </c>
      <c r="M301" s="79">
        <f>IF([1]【スタッフ使用】受注管理表!F301=0,0,VLOOKUP([1]【スタッフ使用】受注管理表!F301,ピボット①!$E$3:$F$10,2,FALSE))</f>
        <v>0</v>
      </c>
      <c r="N301" s="79">
        <f t="shared" si="12"/>
        <v>0</v>
      </c>
      <c r="O301" s="83">
        <f>[1]【スタッフ使用】受注管理表!G301</f>
        <v>0</v>
      </c>
      <c r="P301" s="83" t="e">
        <f t="shared" si="13"/>
        <v>#N/A</v>
      </c>
      <c r="Q301" s="83" t="e">
        <f t="shared" si="14"/>
        <v>#N/A</v>
      </c>
    </row>
    <row r="302" spans="11:17" x14ac:dyDescent="0.4">
      <c r="K302" s="79">
        <f>IF([1]【スタッフ使用】受注管理表!D302=0,0,VLOOKUP([1]【スタッフ使用】受注管理表!D302,ピボット①!$B$3:$C$11,2,FALSE))</f>
        <v>0</v>
      </c>
      <c r="L302" s="79">
        <f>IF([1]【スタッフ使用】受注管理表!E302=0,0,VLOOKUP([1]【スタッフ使用】受注管理表!E302,ピボット①!$G$3:$H$25,2,FALSE))</f>
        <v>0</v>
      </c>
      <c r="M302" s="79">
        <f>IF([1]【スタッフ使用】受注管理表!F302=0,0,VLOOKUP([1]【スタッフ使用】受注管理表!F302,ピボット①!$E$3:$F$10,2,FALSE))</f>
        <v>0</v>
      </c>
      <c r="N302" s="79">
        <f t="shared" si="12"/>
        <v>0</v>
      </c>
      <c r="O302" s="83">
        <f>[1]【スタッフ使用】受注管理表!G302</f>
        <v>0</v>
      </c>
      <c r="P302" s="83" t="e">
        <f t="shared" si="13"/>
        <v>#N/A</v>
      </c>
      <c r="Q302" s="83" t="e">
        <f t="shared" si="14"/>
        <v>#N/A</v>
      </c>
    </row>
    <row r="303" spans="11:17" x14ac:dyDescent="0.4">
      <c r="K303" s="79">
        <f>IF([1]【スタッフ使用】受注管理表!D303=0,0,VLOOKUP([1]【スタッフ使用】受注管理表!D303,ピボット①!$B$3:$C$11,2,FALSE))</f>
        <v>0</v>
      </c>
      <c r="L303" s="79">
        <f>IF([1]【スタッフ使用】受注管理表!E303=0,0,VLOOKUP([1]【スタッフ使用】受注管理表!E303,ピボット①!$G$3:$H$25,2,FALSE))</f>
        <v>0</v>
      </c>
      <c r="M303" s="79">
        <f>IF([1]【スタッフ使用】受注管理表!F303=0,0,VLOOKUP([1]【スタッフ使用】受注管理表!F303,ピボット①!$E$3:$F$10,2,FALSE))</f>
        <v>0</v>
      </c>
      <c r="N303" s="79">
        <f t="shared" si="12"/>
        <v>0</v>
      </c>
      <c r="O303" s="83">
        <f>[1]【スタッフ使用】受注管理表!G303</f>
        <v>0</v>
      </c>
      <c r="P303" s="83" t="e">
        <f t="shared" si="13"/>
        <v>#N/A</v>
      </c>
      <c r="Q303" s="83" t="e">
        <f t="shared" si="14"/>
        <v>#N/A</v>
      </c>
    </row>
    <row r="304" spans="11:17" x14ac:dyDescent="0.4">
      <c r="K304" s="79">
        <f>IF([1]【スタッフ使用】受注管理表!D304=0,0,VLOOKUP([1]【スタッフ使用】受注管理表!D304,ピボット①!$B$3:$C$11,2,FALSE))</f>
        <v>0</v>
      </c>
      <c r="L304" s="79">
        <f>IF([1]【スタッフ使用】受注管理表!E304=0,0,VLOOKUP([1]【スタッフ使用】受注管理表!E304,ピボット①!$G$3:$H$25,2,FALSE))</f>
        <v>0</v>
      </c>
      <c r="M304" s="79">
        <f>IF([1]【スタッフ使用】受注管理表!F304=0,0,VLOOKUP([1]【スタッフ使用】受注管理表!F304,ピボット①!$E$3:$F$10,2,FALSE))</f>
        <v>0</v>
      </c>
      <c r="N304" s="79">
        <f t="shared" si="12"/>
        <v>0</v>
      </c>
      <c r="O304" s="83">
        <f>[1]【スタッフ使用】受注管理表!G304</f>
        <v>0</v>
      </c>
      <c r="P304" s="83" t="e">
        <f t="shared" si="13"/>
        <v>#N/A</v>
      </c>
      <c r="Q304" s="83" t="e">
        <f t="shared" si="14"/>
        <v>#N/A</v>
      </c>
    </row>
    <row r="305" spans="11:17" x14ac:dyDescent="0.4">
      <c r="K305" s="79">
        <f>IF([1]【スタッフ使用】受注管理表!D305=0,0,VLOOKUP([1]【スタッフ使用】受注管理表!D305,ピボット①!$B$3:$C$11,2,FALSE))</f>
        <v>0</v>
      </c>
      <c r="L305" s="79">
        <f>IF([1]【スタッフ使用】受注管理表!E305=0,0,VLOOKUP([1]【スタッフ使用】受注管理表!E305,ピボット①!$G$3:$H$25,2,FALSE))</f>
        <v>0</v>
      </c>
      <c r="M305" s="79">
        <f>IF([1]【スタッフ使用】受注管理表!F305=0,0,VLOOKUP([1]【スタッフ使用】受注管理表!F305,ピボット①!$E$3:$F$10,2,FALSE))</f>
        <v>0</v>
      </c>
      <c r="N305" s="79">
        <f t="shared" si="12"/>
        <v>0</v>
      </c>
      <c r="O305" s="83">
        <f>[1]【スタッフ使用】受注管理表!G305</f>
        <v>0</v>
      </c>
      <c r="P305" s="83" t="e">
        <f t="shared" si="13"/>
        <v>#N/A</v>
      </c>
      <c r="Q305" s="83" t="e">
        <f t="shared" si="14"/>
        <v>#N/A</v>
      </c>
    </row>
    <row r="306" spans="11:17" x14ac:dyDescent="0.4">
      <c r="K306" s="79">
        <f>IF([1]【スタッフ使用】受注管理表!D306=0,0,VLOOKUP([1]【スタッフ使用】受注管理表!D306,ピボット①!$B$3:$C$11,2,FALSE))</f>
        <v>0</v>
      </c>
      <c r="L306" s="79">
        <f>IF([1]【スタッフ使用】受注管理表!E306=0,0,VLOOKUP([1]【スタッフ使用】受注管理表!E306,ピボット①!$G$3:$H$25,2,FALSE))</f>
        <v>0</v>
      </c>
      <c r="M306" s="79">
        <f>IF([1]【スタッフ使用】受注管理表!F306=0,0,VLOOKUP([1]【スタッフ使用】受注管理表!F306,ピボット①!$E$3:$F$10,2,FALSE))</f>
        <v>0</v>
      </c>
      <c r="N306" s="79">
        <f t="shared" si="12"/>
        <v>0</v>
      </c>
      <c r="O306" s="83">
        <f>[1]【スタッフ使用】受注管理表!G306</f>
        <v>0</v>
      </c>
      <c r="P306" s="83" t="e">
        <f t="shared" si="13"/>
        <v>#N/A</v>
      </c>
      <c r="Q306" s="83" t="e">
        <f t="shared" si="14"/>
        <v>#N/A</v>
      </c>
    </row>
    <row r="307" spans="11:17" x14ac:dyDescent="0.4">
      <c r="K307" s="79">
        <f>IF([1]【スタッフ使用】受注管理表!D307=0,0,VLOOKUP([1]【スタッフ使用】受注管理表!D307,ピボット①!$B$3:$C$11,2,FALSE))</f>
        <v>0</v>
      </c>
      <c r="L307" s="79">
        <f>IF([1]【スタッフ使用】受注管理表!E307=0,0,VLOOKUP([1]【スタッフ使用】受注管理表!E307,ピボット①!$G$3:$H$25,2,FALSE))</f>
        <v>0</v>
      </c>
      <c r="M307" s="79">
        <f>IF([1]【スタッフ使用】受注管理表!F307=0,0,VLOOKUP([1]【スタッフ使用】受注管理表!F307,ピボット①!$E$3:$F$10,2,FALSE))</f>
        <v>0</v>
      </c>
      <c r="N307" s="79">
        <f t="shared" si="12"/>
        <v>0</v>
      </c>
      <c r="O307" s="83">
        <f>[1]【スタッフ使用】受注管理表!G307</f>
        <v>0</v>
      </c>
      <c r="P307" s="83" t="e">
        <f t="shared" si="13"/>
        <v>#N/A</v>
      </c>
      <c r="Q307" s="83" t="e">
        <f t="shared" si="14"/>
        <v>#N/A</v>
      </c>
    </row>
    <row r="308" spans="11:17" x14ac:dyDescent="0.4">
      <c r="K308" s="79">
        <f>IF([1]【スタッフ使用】受注管理表!D308=0,0,VLOOKUP([1]【スタッフ使用】受注管理表!D308,ピボット①!$B$3:$C$11,2,FALSE))</f>
        <v>0</v>
      </c>
      <c r="L308" s="79">
        <f>IF([1]【スタッフ使用】受注管理表!E308=0,0,VLOOKUP([1]【スタッフ使用】受注管理表!E308,ピボット①!$G$3:$H$25,2,FALSE))</f>
        <v>0</v>
      </c>
      <c r="M308" s="79">
        <f>IF([1]【スタッフ使用】受注管理表!F308=0,0,VLOOKUP([1]【スタッフ使用】受注管理表!F308,ピボット①!$E$3:$F$10,2,FALSE))</f>
        <v>0</v>
      </c>
      <c r="N308" s="79">
        <f t="shared" si="12"/>
        <v>0</v>
      </c>
      <c r="O308" s="83">
        <f>[1]【スタッフ使用】受注管理表!G308</f>
        <v>0</v>
      </c>
      <c r="P308" s="83" t="e">
        <f t="shared" si="13"/>
        <v>#N/A</v>
      </c>
      <c r="Q308" s="83" t="e">
        <f t="shared" si="14"/>
        <v>#N/A</v>
      </c>
    </row>
    <row r="309" spans="11:17" x14ac:dyDescent="0.4">
      <c r="K309" s="79">
        <f>IF([1]【スタッフ使用】受注管理表!D309=0,0,VLOOKUP([1]【スタッフ使用】受注管理表!D309,ピボット①!$B$3:$C$11,2,FALSE))</f>
        <v>0</v>
      </c>
      <c r="L309" s="79">
        <f>IF([1]【スタッフ使用】受注管理表!E309=0,0,VLOOKUP([1]【スタッフ使用】受注管理表!E309,ピボット①!$G$3:$H$25,2,FALSE))</f>
        <v>0</v>
      </c>
      <c r="M309" s="79">
        <f>IF([1]【スタッフ使用】受注管理表!F309=0,0,VLOOKUP([1]【スタッフ使用】受注管理表!F309,ピボット①!$E$3:$F$10,2,FALSE))</f>
        <v>0</v>
      </c>
      <c r="N309" s="79">
        <f t="shared" si="12"/>
        <v>0</v>
      </c>
      <c r="O309" s="83">
        <f>[1]【スタッフ使用】受注管理表!G309</f>
        <v>0</v>
      </c>
      <c r="P309" s="83" t="e">
        <f t="shared" si="13"/>
        <v>#N/A</v>
      </c>
      <c r="Q309" s="83" t="e">
        <f t="shared" si="14"/>
        <v>#N/A</v>
      </c>
    </row>
    <row r="310" spans="11:17" x14ac:dyDescent="0.4">
      <c r="K310" s="79">
        <f>IF([1]【スタッフ使用】受注管理表!D310=0,0,VLOOKUP([1]【スタッフ使用】受注管理表!D310,ピボット①!$B$3:$C$11,2,FALSE))</f>
        <v>0</v>
      </c>
      <c r="L310" s="79">
        <f>IF([1]【スタッフ使用】受注管理表!E310=0,0,VLOOKUP([1]【スタッフ使用】受注管理表!E310,ピボット①!$G$3:$H$25,2,FALSE))</f>
        <v>0</v>
      </c>
      <c r="M310" s="79">
        <f>IF([1]【スタッフ使用】受注管理表!F310=0,0,VLOOKUP([1]【スタッフ使用】受注管理表!F310,ピボット①!$E$3:$F$10,2,FALSE))</f>
        <v>0</v>
      </c>
      <c r="N310" s="79">
        <f t="shared" si="12"/>
        <v>0</v>
      </c>
      <c r="O310" s="83">
        <f>[1]【スタッフ使用】受注管理表!G310</f>
        <v>0</v>
      </c>
      <c r="P310" s="83" t="e">
        <f t="shared" si="13"/>
        <v>#N/A</v>
      </c>
      <c r="Q310" s="83" t="e">
        <f t="shared" si="14"/>
        <v>#N/A</v>
      </c>
    </row>
    <row r="311" spans="11:17" x14ac:dyDescent="0.4">
      <c r="K311" s="79">
        <f>IF([1]【スタッフ使用】受注管理表!D311=0,0,VLOOKUP([1]【スタッフ使用】受注管理表!D311,ピボット①!$B$3:$C$11,2,FALSE))</f>
        <v>0</v>
      </c>
      <c r="L311" s="79">
        <f>IF([1]【スタッフ使用】受注管理表!E311=0,0,VLOOKUP([1]【スタッフ使用】受注管理表!E311,ピボット①!$G$3:$H$25,2,FALSE))</f>
        <v>0</v>
      </c>
      <c r="M311" s="79">
        <f>IF([1]【スタッフ使用】受注管理表!F311=0,0,VLOOKUP([1]【スタッフ使用】受注管理表!F311,ピボット①!$E$3:$F$10,2,FALSE))</f>
        <v>0</v>
      </c>
      <c r="N311" s="79">
        <f t="shared" si="12"/>
        <v>0</v>
      </c>
      <c r="O311" s="83">
        <f>[1]【スタッフ使用】受注管理表!G311</f>
        <v>0</v>
      </c>
      <c r="P311" s="83" t="e">
        <f t="shared" si="13"/>
        <v>#N/A</v>
      </c>
      <c r="Q311" s="83" t="e">
        <f t="shared" si="14"/>
        <v>#N/A</v>
      </c>
    </row>
    <row r="312" spans="11:17" x14ac:dyDescent="0.4">
      <c r="K312" s="79">
        <f>IF([1]【スタッフ使用】受注管理表!D312=0,0,VLOOKUP([1]【スタッフ使用】受注管理表!D312,ピボット①!$B$3:$C$11,2,FALSE))</f>
        <v>0</v>
      </c>
      <c r="L312" s="79">
        <f>IF([1]【スタッフ使用】受注管理表!E312=0,0,VLOOKUP([1]【スタッフ使用】受注管理表!E312,ピボット①!$G$3:$H$25,2,FALSE))</f>
        <v>0</v>
      </c>
      <c r="M312" s="79">
        <f>IF([1]【スタッフ使用】受注管理表!F312=0,0,VLOOKUP([1]【スタッフ使用】受注管理表!F312,ピボット①!$E$3:$F$10,2,FALSE))</f>
        <v>0</v>
      </c>
      <c r="N312" s="79">
        <f t="shared" si="12"/>
        <v>0</v>
      </c>
      <c r="O312" s="83">
        <f>[1]【スタッフ使用】受注管理表!G312</f>
        <v>0</v>
      </c>
      <c r="P312" s="83" t="e">
        <f t="shared" si="13"/>
        <v>#N/A</v>
      </c>
      <c r="Q312" s="83" t="e">
        <f t="shared" si="14"/>
        <v>#N/A</v>
      </c>
    </row>
    <row r="313" spans="11:17" x14ac:dyDescent="0.4">
      <c r="K313" s="79">
        <f>IF([1]【スタッフ使用】受注管理表!D313=0,0,VLOOKUP([1]【スタッフ使用】受注管理表!D313,ピボット①!$B$3:$C$11,2,FALSE))</f>
        <v>0</v>
      </c>
      <c r="L313" s="79">
        <f>IF([1]【スタッフ使用】受注管理表!E313=0,0,VLOOKUP([1]【スタッフ使用】受注管理表!E313,ピボット①!$G$3:$H$25,2,FALSE))</f>
        <v>0</v>
      </c>
      <c r="M313" s="79">
        <f>IF([1]【スタッフ使用】受注管理表!F313=0,0,VLOOKUP([1]【スタッフ使用】受注管理表!F313,ピボット①!$E$3:$F$10,2,FALSE))</f>
        <v>0</v>
      </c>
      <c r="N313" s="79">
        <f t="shared" si="12"/>
        <v>0</v>
      </c>
      <c r="O313" s="83">
        <f>[1]【スタッフ使用】受注管理表!G313</f>
        <v>0</v>
      </c>
      <c r="P313" s="83" t="e">
        <f t="shared" si="13"/>
        <v>#N/A</v>
      </c>
      <c r="Q313" s="83" t="e">
        <f t="shared" si="14"/>
        <v>#N/A</v>
      </c>
    </row>
    <row r="314" spans="11:17" x14ac:dyDescent="0.4">
      <c r="K314" s="79">
        <f>IF([1]【スタッフ使用】受注管理表!D314=0,0,VLOOKUP([1]【スタッフ使用】受注管理表!D314,ピボット①!$B$3:$C$11,2,FALSE))</f>
        <v>0</v>
      </c>
      <c r="L314" s="79">
        <f>IF([1]【スタッフ使用】受注管理表!E314=0,0,VLOOKUP([1]【スタッフ使用】受注管理表!E314,ピボット①!$G$3:$H$25,2,FALSE))</f>
        <v>0</v>
      </c>
      <c r="M314" s="79">
        <f>IF([1]【スタッフ使用】受注管理表!F314=0,0,VLOOKUP([1]【スタッフ使用】受注管理表!F314,ピボット①!$E$3:$F$10,2,FALSE))</f>
        <v>0</v>
      </c>
      <c r="N314" s="79">
        <f t="shared" si="12"/>
        <v>0</v>
      </c>
      <c r="O314" s="83">
        <f>[1]【スタッフ使用】受注管理表!G314</f>
        <v>0</v>
      </c>
      <c r="P314" s="83" t="e">
        <f t="shared" si="13"/>
        <v>#N/A</v>
      </c>
      <c r="Q314" s="83" t="e">
        <f t="shared" si="14"/>
        <v>#N/A</v>
      </c>
    </row>
    <row r="315" spans="11:17" x14ac:dyDescent="0.4">
      <c r="K315" s="79">
        <f>IF([1]【スタッフ使用】受注管理表!D315=0,0,VLOOKUP([1]【スタッフ使用】受注管理表!D315,ピボット①!$B$3:$C$11,2,FALSE))</f>
        <v>0</v>
      </c>
      <c r="L315" s="79">
        <f>IF([1]【スタッフ使用】受注管理表!E315=0,0,VLOOKUP([1]【スタッフ使用】受注管理表!E315,ピボット①!$G$3:$H$25,2,FALSE))</f>
        <v>0</v>
      </c>
      <c r="M315" s="79">
        <f>IF([1]【スタッフ使用】受注管理表!F315=0,0,VLOOKUP([1]【スタッフ使用】受注管理表!F315,ピボット①!$E$3:$F$10,2,FALSE))</f>
        <v>0</v>
      </c>
      <c r="N315" s="79">
        <f t="shared" si="12"/>
        <v>0</v>
      </c>
      <c r="O315" s="83">
        <f>[1]【スタッフ使用】受注管理表!G315</f>
        <v>0</v>
      </c>
      <c r="P315" s="83" t="e">
        <f t="shared" si="13"/>
        <v>#N/A</v>
      </c>
      <c r="Q315" s="83" t="e">
        <f t="shared" si="14"/>
        <v>#N/A</v>
      </c>
    </row>
    <row r="316" spans="11:17" x14ac:dyDescent="0.4">
      <c r="K316" s="79">
        <f>IF([1]【スタッフ使用】受注管理表!D316=0,0,VLOOKUP([1]【スタッフ使用】受注管理表!D316,ピボット①!$B$3:$C$11,2,FALSE))</f>
        <v>0</v>
      </c>
      <c r="L316" s="79">
        <f>IF([1]【スタッフ使用】受注管理表!E316=0,0,VLOOKUP([1]【スタッフ使用】受注管理表!E316,ピボット①!$G$3:$H$25,2,FALSE))</f>
        <v>0</v>
      </c>
      <c r="M316" s="79">
        <f>IF([1]【スタッフ使用】受注管理表!F316=0,0,VLOOKUP([1]【スタッフ使用】受注管理表!F316,ピボット①!$E$3:$F$10,2,FALSE))</f>
        <v>0</v>
      </c>
      <c r="N316" s="79">
        <f t="shared" si="12"/>
        <v>0</v>
      </c>
      <c r="O316" s="83">
        <f>[1]【スタッフ使用】受注管理表!G316</f>
        <v>0</v>
      </c>
      <c r="P316" s="83" t="e">
        <f t="shared" si="13"/>
        <v>#N/A</v>
      </c>
      <c r="Q316" s="83" t="e">
        <f t="shared" si="14"/>
        <v>#N/A</v>
      </c>
    </row>
    <row r="317" spans="11:17" x14ac:dyDescent="0.4">
      <c r="K317" s="79">
        <f>IF([1]【スタッフ使用】受注管理表!D317=0,0,VLOOKUP([1]【スタッフ使用】受注管理表!D317,ピボット①!$B$3:$C$11,2,FALSE))</f>
        <v>0</v>
      </c>
      <c r="L317" s="79">
        <f>IF([1]【スタッフ使用】受注管理表!E317=0,0,VLOOKUP([1]【スタッフ使用】受注管理表!E317,ピボット①!$G$3:$H$25,2,FALSE))</f>
        <v>0</v>
      </c>
      <c r="M317" s="79">
        <f>IF([1]【スタッフ使用】受注管理表!F317=0,0,VLOOKUP([1]【スタッフ使用】受注管理表!F317,ピボット①!$E$3:$F$10,2,FALSE))</f>
        <v>0</v>
      </c>
      <c r="N317" s="79">
        <f t="shared" si="12"/>
        <v>0</v>
      </c>
      <c r="O317" s="83">
        <f>[1]【スタッフ使用】受注管理表!G317</f>
        <v>0</v>
      </c>
      <c r="P317" s="83" t="e">
        <f t="shared" si="13"/>
        <v>#N/A</v>
      </c>
      <c r="Q317" s="83" t="e">
        <f t="shared" si="14"/>
        <v>#N/A</v>
      </c>
    </row>
    <row r="318" spans="11:17" x14ac:dyDescent="0.4">
      <c r="K318" s="79">
        <f>IF([1]【スタッフ使用】受注管理表!D318=0,0,VLOOKUP([1]【スタッフ使用】受注管理表!D318,ピボット①!$B$3:$C$11,2,FALSE))</f>
        <v>0</v>
      </c>
      <c r="L318" s="79">
        <f>IF([1]【スタッフ使用】受注管理表!E318=0,0,VLOOKUP([1]【スタッフ使用】受注管理表!E318,ピボット①!$G$3:$H$25,2,FALSE))</f>
        <v>0</v>
      </c>
      <c r="M318" s="79">
        <f>IF([1]【スタッフ使用】受注管理表!F318=0,0,VLOOKUP([1]【スタッフ使用】受注管理表!F318,ピボット①!$E$3:$F$10,2,FALSE))</f>
        <v>0</v>
      </c>
      <c r="N318" s="79">
        <f t="shared" si="12"/>
        <v>0</v>
      </c>
      <c r="O318" s="83">
        <f>[1]【スタッフ使用】受注管理表!G318</f>
        <v>0</v>
      </c>
      <c r="P318" s="83" t="e">
        <f t="shared" si="13"/>
        <v>#N/A</v>
      </c>
      <c r="Q318" s="83" t="e">
        <f t="shared" si="14"/>
        <v>#N/A</v>
      </c>
    </row>
    <row r="319" spans="11:17" x14ac:dyDescent="0.4">
      <c r="K319" s="79">
        <f>IF([1]【スタッフ使用】受注管理表!D319=0,0,VLOOKUP([1]【スタッフ使用】受注管理表!D319,ピボット①!$B$3:$C$11,2,FALSE))</f>
        <v>0</v>
      </c>
      <c r="L319" s="79">
        <f>IF([1]【スタッフ使用】受注管理表!E319=0,0,VLOOKUP([1]【スタッフ使用】受注管理表!E319,ピボット①!$G$3:$H$25,2,FALSE))</f>
        <v>0</v>
      </c>
      <c r="M319" s="79">
        <f>IF([1]【スタッフ使用】受注管理表!F319=0,0,VLOOKUP([1]【スタッフ使用】受注管理表!F319,ピボット①!$E$3:$F$10,2,FALSE))</f>
        <v>0</v>
      </c>
      <c r="N319" s="79">
        <f t="shared" si="12"/>
        <v>0</v>
      </c>
      <c r="O319" s="83">
        <f>[1]【スタッフ使用】受注管理表!G319</f>
        <v>0</v>
      </c>
      <c r="P319" s="83" t="e">
        <f t="shared" si="13"/>
        <v>#N/A</v>
      </c>
      <c r="Q319" s="83" t="e">
        <f t="shared" si="14"/>
        <v>#N/A</v>
      </c>
    </row>
    <row r="320" spans="11:17" x14ac:dyDescent="0.4">
      <c r="K320" s="79">
        <f>IF([1]【スタッフ使用】受注管理表!D320=0,0,VLOOKUP([1]【スタッフ使用】受注管理表!D320,ピボット①!$B$3:$C$11,2,FALSE))</f>
        <v>0</v>
      </c>
      <c r="L320" s="79">
        <f>IF([1]【スタッフ使用】受注管理表!E320=0,0,VLOOKUP([1]【スタッフ使用】受注管理表!E320,ピボット①!$G$3:$H$25,2,FALSE))</f>
        <v>0</v>
      </c>
      <c r="M320" s="79">
        <f>IF([1]【スタッフ使用】受注管理表!F320=0,0,VLOOKUP([1]【スタッフ使用】受注管理表!F320,ピボット①!$E$3:$F$10,2,FALSE))</f>
        <v>0</v>
      </c>
      <c r="N320" s="79">
        <f t="shared" si="12"/>
        <v>0</v>
      </c>
      <c r="O320" s="83">
        <f>[1]【スタッフ使用】受注管理表!G320</f>
        <v>0</v>
      </c>
      <c r="P320" s="83" t="e">
        <f t="shared" si="13"/>
        <v>#N/A</v>
      </c>
      <c r="Q320" s="83" t="e">
        <f t="shared" si="14"/>
        <v>#N/A</v>
      </c>
    </row>
    <row r="321" spans="11:17" x14ac:dyDescent="0.4">
      <c r="K321" s="79">
        <f>IF([1]【スタッフ使用】受注管理表!D321=0,0,VLOOKUP([1]【スタッフ使用】受注管理表!D321,ピボット①!$B$3:$C$11,2,FALSE))</f>
        <v>0</v>
      </c>
      <c r="L321" s="79">
        <f>IF([1]【スタッフ使用】受注管理表!E321=0,0,VLOOKUP([1]【スタッフ使用】受注管理表!E321,ピボット①!$G$3:$H$25,2,FALSE))</f>
        <v>0</v>
      </c>
      <c r="M321" s="79">
        <f>IF([1]【スタッフ使用】受注管理表!F321=0,0,VLOOKUP([1]【スタッフ使用】受注管理表!F321,ピボット①!$E$3:$F$10,2,FALSE))</f>
        <v>0</v>
      </c>
      <c r="N321" s="79">
        <f t="shared" si="12"/>
        <v>0</v>
      </c>
      <c r="O321" s="83">
        <f>[1]【スタッフ使用】受注管理表!G321</f>
        <v>0</v>
      </c>
      <c r="P321" s="83" t="e">
        <f t="shared" si="13"/>
        <v>#N/A</v>
      </c>
      <c r="Q321" s="83" t="e">
        <f t="shared" si="14"/>
        <v>#N/A</v>
      </c>
    </row>
    <row r="322" spans="11:17" x14ac:dyDescent="0.4">
      <c r="K322" s="79">
        <f>IF([1]【スタッフ使用】受注管理表!D322=0,0,VLOOKUP([1]【スタッフ使用】受注管理表!D322,ピボット①!$B$3:$C$11,2,FALSE))</f>
        <v>0</v>
      </c>
      <c r="L322" s="79">
        <f>IF([1]【スタッフ使用】受注管理表!E322=0,0,VLOOKUP([1]【スタッフ使用】受注管理表!E322,ピボット①!$G$3:$H$25,2,FALSE))</f>
        <v>0</v>
      </c>
      <c r="M322" s="79">
        <f>IF([1]【スタッフ使用】受注管理表!F322=0,0,VLOOKUP([1]【スタッフ使用】受注管理表!F322,ピボット①!$E$3:$F$10,2,FALSE))</f>
        <v>0</v>
      </c>
      <c r="N322" s="79">
        <f t="shared" si="12"/>
        <v>0</v>
      </c>
      <c r="O322" s="83">
        <f>[1]【スタッフ使用】受注管理表!G322</f>
        <v>0</v>
      </c>
      <c r="P322" s="83" t="e">
        <f t="shared" si="13"/>
        <v>#N/A</v>
      </c>
      <c r="Q322" s="83" t="e">
        <f t="shared" si="14"/>
        <v>#N/A</v>
      </c>
    </row>
    <row r="323" spans="11:17" x14ac:dyDescent="0.4">
      <c r="K323" s="79">
        <f>IF([1]【スタッフ使用】受注管理表!D323=0,0,VLOOKUP([1]【スタッフ使用】受注管理表!D323,ピボット①!$B$3:$C$11,2,FALSE))</f>
        <v>0</v>
      </c>
      <c r="L323" s="79">
        <f>IF([1]【スタッフ使用】受注管理表!E323=0,0,VLOOKUP([1]【スタッフ使用】受注管理表!E323,ピボット①!$G$3:$H$25,2,FALSE))</f>
        <v>0</v>
      </c>
      <c r="M323" s="79">
        <f>IF([1]【スタッフ使用】受注管理表!F323=0,0,VLOOKUP([1]【スタッフ使用】受注管理表!F323,ピボット①!$E$3:$F$10,2,FALSE))</f>
        <v>0</v>
      </c>
      <c r="N323" s="79">
        <f t="shared" ref="N323:N386" si="15">1000*K323+L323+100*M323</f>
        <v>0</v>
      </c>
      <c r="O323" s="83">
        <f>[1]【スタッフ使用】受注管理表!G323</f>
        <v>0</v>
      </c>
      <c r="P323" s="83" t="e">
        <f t="shared" ref="P323:P386" si="16">VLOOKUP(K323,$C$3:$D$11,2,FALSE)</f>
        <v>#N/A</v>
      </c>
      <c r="Q323" s="83" t="e">
        <f t="shared" ref="Q323:Q386" si="17">O323*P323</f>
        <v>#N/A</v>
      </c>
    </row>
    <row r="324" spans="11:17" x14ac:dyDescent="0.4">
      <c r="K324" s="79">
        <f>IF([1]【スタッフ使用】受注管理表!D324=0,0,VLOOKUP([1]【スタッフ使用】受注管理表!D324,ピボット①!$B$3:$C$11,2,FALSE))</f>
        <v>0</v>
      </c>
      <c r="L324" s="79">
        <f>IF([1]【スタッフ使用】受注管理表!E324=0,0,VLOOKUP([1]【スタッフ使用】受注管理表!E324,ピボット①!$G$3:$H$25,2,FALSE))</f>
        <v>0</v>
      </c>
      <c r="M324" s="79">
        <f>IF([1]【スタッフ使用】受注管理表!F324=0,0,VLOOKUP([1]【スタッフ使用】受注管理表!F324,ピボット①!$E$3:$F$10,2,FALSE))</f>
        <v>0</v>
      </c>
      <c r="N324" s="79">
        <f t="shared" si="15"/>
        <v>0</v>
      </c>
      <c r="O324" s="83">
        <f>[1]【スタッフ使用】受注管理表!G324</f>
        <v>0</v>
      </c>
      <c r="P324" s="83" t="e">
        <f t="shared" si="16"/>
        <v>#N/A</v>
      </c>
      <c r="Q324" s="83" t="e">
        <f t="shared" si="17"/>
        <v>#N/A</v>
      </c>
    </row>
    <row r="325" spans="11:17" x14ac:dyDescent="0.4">
      <c r="K325" s="79">
        <f>IF([1]【スタッフ使用】受注管理表!D325=0,0,VLOOKUP([1]【スタッフ使用】受注管理表!D325,ピボット①!$B$3:$C$11,2,FALSE))</f>
        <v>0</v>
      </c>
      <c r="L325" s="79">
        <f>IF([1]【スタッフ使用】受注管理表!E325=0,0,VLOOKUP([1]【スタッフ使用】受注管理表!E325,ピボット①!$G$3:$H$25,2,FALSE))</f>
        <v>0</v>
      </c>
      <c r="M325" s="79">
        <f>IF([1]【スタッフ使用】受注管理表!F325=0,0,VLOOKUP([1]【スタッフ使用】受注管理表!F325,ピボット①!$E$3:$F$10,2,FALSE))</f>
        <v>0</v>
      </c>
      <c r="N325" s="79">
        <f t="shared" si="15"/>
        <v>0</v>
      </c>
      <c r="O325" s="83">
        <f>[1]【スタッフ使用】受注管理表!G325</f>
        <v>0</v>
      </c>
      <c r="P325" s="83" t="e">
        <f t="shared" si="16"/>
        <v>#N/A</v>
      </c>
      <c r="Q325" s="83" t="e">
        <f t="shared" si="17"/>
        <v>#N/A</v>
      </c>
    </row>
    <row r="326" spans="11:17" x14ac:dyDescent="0.4">
      <c r="K326" s="79">
        <f>IF([1]【スタッフ使用】受注管理表!D326=0,0,VLOOKUP([1]【スタッフ使用】受注管理表!D326,ピボット①!$B$3:$C$11,2,FALSE))</f>
        <v>0</v>
      </c>
      <c r="L326" s="79">
        <f>IF([1]【スタッフ使用】受注管理表!E326=0,0,VLOOKUP([1]【スタッフ使用】受注管理表!E326,ピボット①!$G$3:$H$25,2,FALSE))</f>
        <v>0</v>
      </c>
      <c r="M326" s="79">
        <f>IF([1]【スタッフ使用】受注管理表!F326=0,0,VLOOKUP([1]【スタッフ使用】受注管理表!F326,ピボット①!$E$3:$F$10,2,FALSE))</f>
        <v>0</v>
      </c>
      <c r="N326" s="79">
        <f t="shared" si="15"/>
        <v>0</v>
      </c>
      <c r="O326" s="83">
        <f>[1]【スタッフ使用】受注管理表!G326</f>
        <v>0</v>
      </c>
      <c r="P326" s="83" t="e">
        <f t="shared" si="16"/>
        <v>#N/A</v>
      </c>
      <c r="Q326" s="83" t="e">
        <f t="shared" si="17"/>
        <v>#N/A</v>
      </c>
    </row>
    <row r="327" spans="11:17" x14ac:dyDescent="0.4">
      <c r="K327" s="79">
        <f>IF([1]【スタッフ使用】受注管理表!D327=0,0,VLOOKUP([1]【スタッフ使用】受注管理表!D327,ピボット①!$B$3:$C$11,2,FALSE))</f>
        <v>0</v>
      </c>
      <c r="L327" s="79">
        <f>IF([1]【スタッフ使用】受注管理表!E327=0,0,VLOOKUP([1]【スタッフ使用】受注管理表!E327,ピボット①!$G$3:$H$25,2,FALSE))</f>
        <v>0</v>
      </c>
      <c r="M327" s="79">
        <f>IF([1]【スタッフ使用】受注管理表!F327=0,0,VLOOKUP([1]【スタッフ使用】受注管理表!F327,ピボット①!$E$3:$F$10,2,FALSE))</f>
        <v>0</v>
      </c>
      <c r="N327" s="79">
        <f t="shared" si="15"/>
        <v>0</v>
      </c>
      <c r="O327" s="83">
        <f>[1]【スタッフ使用】受注管理表!G327</f>
        <v>0</v>
      </c>
      <c r="P327" s="83" t="e">
        <f t="shared" si="16"/>
        <v>#N/A</v>
      </c>
      <c r="Q327" s="83" t="e">
        <f t="shared" si="17"/>
        <v>#N/A</v>
      </c>
    </row>
    <row r="328" spans="11:17" x14ac:dyDescent="0.4">
      <c r="K328" s="79">
        <f>IF([1]【スタッフ使用】受注管理表!D328=0,0,VLOOKUP([1]【スタッフ使用】受注管理表!D328,ピボット①!$B$3:$C$11,2,FALSE))</f>
        <v>0</v>
      </c>
      <c r="L328" s="79">
        <f>IF([1]【スタッフ使用】受注管理表!E328=0,0,VLOOKUP([1]【スタッフ使用】受注管理表!E328,ピボット①!$G$3:$H$25,2,FALSE))</f>
        <v>0</v>
      </c>
      <c r="M328" s="79">
        <f>IF([1]【スタッフ使用】受注管理表!F328=0,0,VLOOKUP([1]【スタッフ使用】受注管理表!F328,ピボット①!$E$3:$F$10,2,FALSE))</f>
        <v>0</v>
      </c>
      <c r="N328" s="79">
        <f t="shared" si="15"/>
        <v>0</v>
      </c>
      <c r="O328" s="83">
        <f>[1]【スタッフ使用】受注管理表!G328</f>
        <v>0</v>
      </c>
      <c r="P328" s="83" t="e">
        <f t="shared" si="16"/>
        <v>#N/A</v>
      </c>
      <c r="Q328" s="83" t="e">
        <f t="shared" si="17"/>
        <v>#N/A</v>
      </c>
    </row>
    <row r="329" spans="11:17" x14ac:dyDescent="0.4">
      <c r="K329" s="79">
        <f>IF([1]【スタッフ使用】受注管理表!D329=0,0,VLOOKUP([1]【スタッフ使用】受注管理表!D329,ピボット①!$B$3:$C$11,2,FALSE))</f>
        <v>0</v>
      </c>
      <c r="L329" s="79">
        <f>IF([1]【スタッフ使用】受注管理表!E329=0,0,VLOOKUP([1]【スタッフ使用】受注管理表!E329,ピボット①!$G$3:$H$25,2,FALSE))</f>
        <v>0</v>
      </c>
      <c r="M329" s="79">
        <f>IF([1]【スタッフ使用】受注管理表!F329=0,0,VLOOKUP([1]【スタッフ使用】受注管理表!F329,ピボット①!$E$3:$F$10,2,FALSE))</f>
        <v>0</v>
      </c>
      <c r="N329" s="79">
        <f t="shared" si="15"/>
        <v>0</v>
      </c>
      <c r="O329" s="83">
        <f>[1]【スタッフ使用】受注管理表!G329</f>
        <v>0</v>
      </c>
      <c r="P329" s="83" t="e">
        <f t="shared" si="16"/>
        <v>#N/A</v>
      </c>
      <c r="Q329" s="83" t="e">
        <f t="shared" si="17"/>
        <v>#N/A</v>
      </c>
    </row>
    <row r="330" spans="11:17" x14ac:dyDescent="0.4">
      <c r="K330" s="79">
        <f>IF([1]【スタッフ使用】受注管理表!D330=0,0,VLOOKUP([1]【スタッフ使用】受注管理表!D330,ピボット①!$B$3:$C$11,2,FALSE))</f>
        <v>0</v>
      </c>
      <c r="L330" s="79">
        <f>IF([1]【スタッフ使用】受注管理表!E330=0,0,VLOOKUP([1]【スタッフ使用】受注管理表!E330,ピボット①!$G$3:$H$25,2,FALSE))</f>
        <v>0</v>
      </c>
      <c r="M330" s="79">
        <f>IF([1]【スタッフ使用】受注管理表!F330=0,0,VLOOKUP([1]【スタッフ使用】受注管理表!F330,ピボット①!$E$3:$F$10,2,FALSE))</f>
        <v>0</v>
      </c>
      <c r="N330" s="79">
        <f t="shared" si="15"/>
        <v>0</v>
      </c>
      <c r="O330" s="83">
        <f>[1]【スタッフ使用】受注管理表!G330</f>
        <v>0</v>
      </c>
      <c r="P330" s="83" t="e">
        <f t="shared" si="16"/>
        <v>#N/A</v>
      </c>
      <c r="Q330" s="83" t="e">
        <f t="shared" si="17"/>
        <v>#N/A</v>
      </c>
    </row>
    <row r="331" spans="11:17" x14ac:dyDescent="0.4">
      <c r="K331" s="79">
        <f>IF([1]【スタッフ使用】受注管理表!D331=0,0,VLOOKUP([1]【スタッフ使用】受注管理表!D331,ピボット①!$B$3:$C$11,2,FALSE))</f>
        <v>0</v>
      </c>
      <c r="L331" s="79">
        <f>IF([1]【スタッフ使用】受注管理表!E331=0,0,VLOOKUP([1]【スタッフ使用】受注管理表!E331,ピボット①!$G$3:$H$25,2,FALSE))</f>
        <v>0</v>
      </c>
      <c r="M331" s="79">
        <f>IF([1]【スタッフ使用】受注管理表!F331=0,0,VLOOKUP([1]【スタッフ使用】受注管理表!F331,ピボット①!$E$3:$F$10,2,FALSE))</f>
        <v>0</v>
      </c>
      <c r="N331" s="79">
        <f t="shared" si="15"/>
        <v>0</v>
      </c>
      <c r="O331" s="83">
        <f>[1]【スタッフ使用】受注管理表!G331</f>
        <v>0</v>
      </c>
      <c r="P331" s="83" t="e">
        <f t="shared" si="16"/>
        <v>#N/A</v>
      </c>
      <c r="Q331" s="83" t="e">
        <f t="shared" si="17"/>
        <v>#N/A</v>
      </c>
    </row>
    <row r="332" spans="11:17" x14ac:dyDescent="0.4">
      <c r="K332" s="79">
        <f>IF([1]【スタッフ使用】受注管理表!D332=0,0,VLOOKUP([1]【スタッフ使用】受注管理表!D332,ピボット①!$B$3:$C$11,2,FALSE))</f>
        <v>0</v>
      </c>
      <c r="L332" s="79">
        <f>IF([1]【スタッフ使用】受注管理表!E332=0,0,VLOOKUP([1]【スタッフ使用】受注管理表!E332,ピボット①!$G$3:$H$25,2,FALSE))</f>
        <v>0</v>
      </c>
      <c r="M332" s="79">
        <f>IF([1]【スタッフ使用】受注管理表!F332=0,0,VLOOKUP([1]【スタッフ使用】受注管理表!F332,ピボット①!$E$3:$F$10,2,FALSE))</f>
        <v>0</v>
      </c>
      <c r="N332" s="79">
        <f t="shared" si="15"/>
        <v>0</v>
      </c>
      <c r="O332" s="83">
        <f>[1]【スタッフ使用】受注管理表!G332</f>
        <v>0</v>
      </c>
      <c r="P332" s="83" t="e">
        <f t="shared" si="16"/>
        <v>#N/A</v>
      </c>
      <c r="Q332" s="83" t="e">
        <f t="shared" si="17"/>
        <v>#N/A</v>
      </c>
    </row>
    <row r="333" spans="11:17" x14ac:dyDescent="0.4">
      <c r="K333" s="79">
        <f>IF([1]【スタッフ使用】受注管理表!D333=0,0,VLOOKUP([1]【スタッフ使用】受注管理表!D333,ピボット①!$B$3:$C$11,2,FALSE))</f>
        <v>0</v>
      </c>
      <c r="L333" s="79">
        <f>IF([1]【スタッフ使用】受注管理表!E333=0,0,VLOOKUP([1]【スタッフ使用】受注管理表!E333,ピボット①!$G$3:$H$25,2,FALSE))</f>
        <v>0</v>
      </c>
      <c r="M333" s="79">
        <f>IF([1]【スタッフ使用】受注管理表!F333=0,0,VLOOKUP([1]【スタッフ使用】受注管理表!F333,ピボット①!$E$3:$F$10,2,FALSE))</f>
        <v>0</v>
      </c>
      <c r="N333" s="79">
        <f t="shared" si="15"/>
        <v>0</v>
      </c>
      <c r="O333" s="83">
        <f>[1]【スタッフ使用】受注管理表!G333</f>
        <v>0</v>
      </c>
      <c r="P333" s="83" t="e">
        <f t="shared" si="16"/>
        <v>#N/A</v>
      </c>
      <c r="Q333" s="83" t="e">
        <f t="shared" si="17"/>
        <v>#N/A</v>
      </c>
    </row>
    <row r="334" spans="11:17" x14ac:dyDescent="0.4">
      <c r="K334" s="79">
        <f>IF([1]【スタッフ使用】受注管理表!D334=0,0,VLOOKUP([1]【スタッフ使用】受注管理表!D334,ピボット①!$B$3:$C$11,2,FALSE))</f>
        <v>0</v>
      </c>
      <c r="L334" s="79">
        <f>IF([1]【スタッフ使用】受注管理表!E334=0,0,VLOOKUP([1]【スタッフ使用】受注管理表!E334,ピボット①!$G$3:$H$25,2,FALSE))</f>
        <v>0</v>
      </c>
      <c r="M334" s="79">
        <f>IF([1]【スタッフ使用】受注管理表!F334=0,0,VLOOKUP([1]【スタッフ使用】受注管理表!F334,ピボット①!$E$3:$F$10,2,FALSE))</f>
        <v>0</v>
      </c>
      <c r="N334" s="79">
        <f t="shared" si="15"/>
        <v>0</v>
      </c>
      <c r="O334" s="83">
        <f>[1]【スタッフ使用】受注管理表!G334</f>
        <v>0</v>
      </c>
      <c r="P334" s="83" t="e">
        <f t="shared" si="16"/>
        <v>#N/A</v>
      </c>
      <c r="Q334" s="83" t="e">
        <f t="shared" si="17"/>
        <v>#N/A</v>
      </c>
    </row>
    <row r="335" spans="11:17" x14ac:dyDescent="0.4">
      <c r="K335" s="79">
        <f>IF([1]【スタッフ使用】受注管理表!D335=0,0,VLOOKUP([1]【スタッフ使用】受注管理表!D335,ピボット①!$B$3:$C$11,2,FALSE))</f>
        <v>0</v>
      </c>
      <c r="L335" s="79">
        <f>IF([1]【スタッフ使用】受注管理表!E335=0,0,VLOOKUP([1]【スタッフ使用】受注管理表!E335,ピボット①!$G$3:$H$25,2,FALSE))</f>
        <v>0</v>
      </c>
      <c r="M335" s="79">
        <f>IF([1]【スタッフ使用】受注管理表!F335=0,0,VLOOKUP([1]【スタッフ使用】受注管理表!F335,ピボット①!$E$3:$F$10,2,FALSE))</f>
        <v>0</v>
      </c>
      <c r="N335" s="79">
        <f t="shared" si="15"/>
        <v>0</v>
      </c>
      <c r="O335" s="83">
        <f>[1]【スタッフ使用】受注管理表!G335</f>
        <v>0</v>
      </c>
      <c r="P335" s="83" t="e">
        <f t="shared" si="16"/>
        <v>#N/A</v>
      </c>
      <c r="Q335" s="83" t="e">
        <f t="shared" si="17"/>
        <v>#N/A</v>
      </c>
    </row>
    <row r="336" spans="11:17" x14ac:dyDescent="0.4">
      <c r="K336" s="79">
        <f>IF([1]【スタッフ使用】受注管理表!D336=0,0,VLOOKUP([1]【スタッフ使用】受注管理表!D336,ピボット①!$B$3:$C$11,2,FALSE))</f>
        <v>0</v>
      </c>
      <c r="L336" s="79">
        <f>IF([1]【スタッフ使用】受注管理表!E336=0,0,VLOOKUP([1]【スタッフ使用】受注管理表!E336,ピボット①!$G$3:$H$25,2,FALSE))</f>
        <v>0</v>
      </c>
      <c r="M336" s="79">
        <f>IF([1]【スタッフ使用】受注管理表!F336=0,0,VLOOKUP([1]【スタッフ使用】受注管理表!F336,ピボット①!$E$3:$F$10,2,FALSE))</f>
        <v>0</v>
      </c>
      <c r="N336" s="79">
        <f t="shared" si="15"/>
        <v>0</v>
      </c>
      <c r="O336" s="83">
        <f>[1]【スタッフ使用】受注管理表!G336</f>
        <v>0</v>
      </c>
      <c r="P336" s="83" t="e">
        <f t="shared" si="16"/>
        <v>#N/A</v>
      </c>
      <c r="Q336" s="83" t="e">
        <f t="shared" si="17"/>
        <v>#N/A</v>
      </c>
    </row>
    <row r="337" spans="11:17" x14ac:dyDescent="0.4">
      <c r="K337" s="79">
        <f>IF([1]【スタッフ使用】受注管理表!D337=0,0,VLOOKUP([1]【スタッフ使用】受注管理表!D337,ピボット①!$B$3:$C$11,2,FALSE))</f>
        <v>0</v>
      </c>
      <c r="L337" s="79">
        <f>IF([1]【スタッフ使用】受注管理表!E337=0,0,VLOOKUP([1]【スタッフ使用】受注管理表!E337,ピボット①!$G$3:$H$25,2,FALSE))</f>
        <v>0</v>
      </c>
      <c r="M337" s="79">
        <f>IF([1]【スタッフ使用】受注管理表!F337=0,0,VLOOKUP([1]【スタッフ使用】受注管理表!F337,ピボット①!$E$3:$F$10,2,FALSE))</f>
        <v>0</v>
      </c>
      <c r="N337" s="79">
        <f t="shared" si="15"/>
        <v>0</v>
      </c>
      <c r="O337" s="83">
        <f>[1]【スタッフ使用】受注管理表!G337</f>
        <v>0</v>
      </c>
      <c r="P337" s="83" t="e">
        <f t="shared" si="16"/>
        <v>#N/A</v>
      </c>
      <c r="Q337" s="83" t="e">
        <f t="shared" si="17"/>
        <v>#N/A</v>
      </c>
    </row>
    <row r="338" spans="11:17" x14ac:dyDescent="0.4">
      <c r="K338" s="79">
        <f>IF([1]【スタッフ使用】受注管理表!D338=0,0,VLOOKUP([1]【スタッフ使用】受注管理表!D338,ピボット①!$B$3:$C$11,2,FALSE))</f>
        <v>0</v>
      </c>
      <c r="L338" s="79">
        <f>IF([1]【スタッフ使用】受注管理表!E338=0,0,VLOOKUP([1]【スタッフ使用】受注管理表!E338,ピボット①!$G$3:$H$25,2,FALSE))</f>
        <v>0</v>
      </c>
      <c r="M338" s="79">
        <f>IF([1]【スタッフ使用】受注管理表!F338=0,0,VLOOKUP([1]【スタッフ使用】受注管理表!F338,ピボット①!$E$3:$F$10,2,FALSE))</f>
        <v>0</v>
      </c>
      <c r="N338" s="79">
        <f t="shared" si="15"/>
        <v>0</v>
      </c>
      <c r="O338" s="83">
        <f>[1]【スタッフ使用】受注管理表!G338</f>
        <v>0</v>
      </c>
      <c r="P338" s="83" t="e">
        <f t="shared" si="16"/>
        <v>#N/A</v>
      </c>
      <c r="Q338" s="83" t="e">
        <f t="shared" si="17"/>
        <v>#N/A</v>
      </c>
    </row>
    <row r="339" spans="11:17" x14ac:dyDescent="0.4">
      <c r="K339" s="79">
        <f>IF([1]【スタッフ使用】受注管理表!D339=0,0,VLOOKUP([1]【スタッフ使用】受注管理表!D339,ピボット①!$B$3:$C$11,2,FALSE))</f>
        <v>0</v>
      </c>
      <c r="L339" s="79">
        <f>IF([1]【スタッフ使用】受注管理表!E339=0,0,VLOOKUP([1]【スタッフ使用】受注管理表!E339,ピボット①!$G$3:$H$25,2,FALSE))</f>
        <v>0</v>
      </c>
      <c r="M339" s="79">
        <f>IF([1]【スタッフ使用】受注管理表!F339=0,0,VLOOKUP([1]【スタッフ使用】受注管理表!F339,ピボット①!$E$3:$F$10,2,FALSE))</f>
        <v>0</v>
      </c>
      <c r="N339" s="79">
        <f t="shared" si="15"/>
        <v>0</v>
      </c>
      <c r="O339" s="83">
        <f>[1]【スタッフ使用】受注管理表!G339</f>
        <v>0</v>
      </c>
      <c r="P339" s="83" t="e">
        <f t="shared" si="16"/>
        <v>#N/A</v>
      </c>
      <c r="Q339" s="83" t="e">
        <f t="shared" si="17"/>
        <v>#N/A</v>
      </c>
    </row>
    <row r="340" spans="11:17" x14ac:dyDescent="0.4">
      <c r="K340" s="79">
        <f>IF([1]【スタッフ使用】受注管理表!D340=0,0,VLOOKUP([1]【スタッフ使用】受注管理表!D340,ピボット①!$B$3:$C$11,2,FALSE))</f>
        <v>0</v>
      </c>
      <c r="L340" s="79">
        <f>IF([1]【スタッフ使用】受注管理表!E340=0,0,VLOOKUP([1]【スタッフ使用】受注管理表!E340,ピボット①!$G$3:$H$25,2,FALSE))</f>
        <v>0</v>
      </c>
      <c r="M340" s="79">
        <f>IF([1]【スタッフ使用】受注管理表!F340=0,0,VLOOKUP([1]【スタッフ使用】受注管理表!F340,ピボット①!$E$3:$F$10,2,FALSE))</f>
        <v>0</v>
      </c>
      <c r="N340" s="79">
        <f t="shared" si="15"/>
        <v>0</v>
      </c>
      <c r="O340" s="83">
        <f>[1]【スタッフ使用】受注管理表!G340</f>
        <v>0</v>
      </c>
      <c r="P340" s="83" t="e">
        <f t="shared" si="16"/>
        <v>#N/A</v>
      </c>
      <c r="Q340" s="83" t="e">
        <f t="shared" si="17"/>
        <v>#N/A</v>
      </c>
    </row>
    <row r="341" spans="11:17" x14ac:dyDescent="0.4">
      <c r="K341" s="79">
        <f>IF([1]【スタッフ使用】受注管理表!D341=0,0,VLOOKUP([1]【スタッフ使用】受注管理表!D341,ピボット①!$B$3:$C$11,2,FALSE))</f>
        <v>0</v>
      </c>
      <c r="L341" s="79">
        <f>IF([1]【スタッフ使用】受注管理表!E341=0,0,VLOOKUP([1]【スタッフ使用】受注管理表!E341,ピボット①!$G$3:$H$25,2,FALSE))</f>
        <v>0</v>
      </c>
      <c r="M341" s="79">
        <f>IF([1]【スタッフ使用】受注管理表!F341=0,0,VLOOKUP([1]【スタッフ使用】受注管理表!F341,ピボット①!$E$3:$F$10,2,FALSE))</f>
        <v>0</v>
      </c>
      <c r="N341" s="79">
        <f t="shared" si="15"/>
        <v>0</v>
      </c>
      <c r="O341" s="83">
        <f>[1]【スタッフ使用】受注管理表!G341</f>
        <v>0</v>
      </c>
      <c r="P341" s="83" t="e">
        <f t="shared" si="16"/>
        <v>#N/A</v>
      </c>
      <c r="Q341" s="83" t="e">
        <f t="shared" si="17"/>
        <v>#N/A</v>
      </c>
    </row>
    <row r="342" spans="11:17" x14ac:dyDescent="0.4">
      <c r="K342" s="79">
        <f>IF([1]【スタッフ使用】受注管理表!D342=0,0,VLOOKUP([1]【スタッフ使用】受注管理表!D342,ピボット①!$B$3:$C$11,2,FALSE))</f>
        <v>0</v>
      </c>
      <c r="L342" s="79">
        <f>IF([1]【スタッフ使用】受注管理表!E342=0,0,VLOOKUP([1]【スタッフ使用】受注管理表!E342,ピボット①!$G$3:$H$25,2,FALSE))</f>
        <v>0</v>
      </c>
      <c r="M342" s="79">
        <f>IF([1]【スタッフ使用】受注管理表!F342=0,0,VLOOKUP([1]【スタッフ使用】受注管理表!F342,ピボット①!$E$3:$F$10,2,FALSE))</f>
        <v>0</v>
      </c>
      <c r="N342" s="79">
        <f t="shared" si="15"/>
        <v>0</v>
      </c>
      <c r="O342" s="83">
        <f>[1]【スタッフ使用】受注管理表!G342</f>
        <v>0</v>
      </c>
      <c r="P342" s="83" t="e">
        <f t="shared" si="16"/>
        <v>#N/A</v>
      </c>
      <c r="Q342" s="83" t="e">
        <f t="shared" si="17"/>
        <v>#N/A</v>
      </c>
    </row>
    <row r="343" spans="11:17" x14ac:dyDescent="0.4">
      <c r="K343" s="79">
        <f>IF([1]【スタッフ使用】受注管理表!D343=0,0,VLOOKUP([1]【スタッフ使用】受注管理表!D343,ピボット①!$B$3:$C$11,2,FALSE))</f>
        <v>0</v>
      </c>
      <c r="L343" s="79">
        <f>IF([1]【スタッフ使用】受注管理表!E343=0,0,VLOOKUP([1]【スタッフ使用】受注管理表!E343,ピボット①!$G$3:$H$25,2,FALSE))</f>
        <v>0</v>
      </c>
      <c r="M343" s="79">
        <f>IF([1]【スタッフ使用】受注管理表!F343=0,0,VLOOKUP([1]【スタッフ使用】受注管理表!F343,ピボット①!$E$3:$F$10,2,FALSE))</f>
        <v>0</v>
      </c>
      <c r="N343" s="79">
        <f t="shared" si="15"/>
        <v>0</v>
      </c>
      <c r="O343" s="83">
        <f>[1]【スタッフ使用】受注管理表!G343</f>
        <v>0</v>
      </c>
      <c r="P343" s="83" t="e">
        <f t="shared" si="16"/>
        <v>#N/A</v>
      </c>
      <c r="Q343" s="83" t="e">
        <f t="shared" si="17"/>
        <v>#N/A</v>
      </c>
    </row>
    <row r="344" spans="11:17" x14ac:dyDescent="0.4">
      <c r="K344" s="79">
        <f>IF([1]【スタッフ使用】受注管理表!D344=0,0,VLOOKUP([1]【スタッフ使用】受注管理表!D344,ピボット①!$B$3:$C$11,2,FALSE))</f>
        <v>0</v>
      </c>
      <c r="L344" s="79">
        <f>IF([1]【スタッフ使用】受注管理表!E344=0,0,VLOOKUP([1]【スタッフ使用】受注管理表!E344,ピボット①!$G$3:$H$25,2,FALSE))</f>
        <v>0</v>
      </c>
      <c r="M344" s="79">
        <f>IF([1]【スタッフ使用】受注管理表!F344=0,0,VLOOKUP([1]【スタッフ使用】受注管理表!F344,ピボット①!$E$3:$F$10,2,FALSE))</f>
        <v>0</v>
      </c>
      <c r="N344" s="79">
        <f t="shared" si="15"/>
        <v>0</v>
      </c>
      <c r="O344" s="83">
        <f>[1]【スタッフ使用】受注管理表!G344</f>
        <v>0</v>
      </c>
      <c r="P344" s="83" t="e">
        <f t="shared" si="16"/>
        <v>#N/A</v>
      </c>
      <c r="Q344" s="83" t="e">
        <f t="shared" si="17"/>
        <v>#N/A</v>
      </c>
    </row>
    <row r="345" spans="11:17" x14ac:dyDescent="0.4">
      <c r="K345" s="79">
        <f>IF([1]【スタッフ使用】受注管理表!D345=0,0,VLOOKUP([1]【スタッフ使用】受注管理表!D345,ピボット①!$B$3:$C$11,2,FALSE))</f>
        <v>0</v>
      </c>
      <c r="L345" s="79">
        <f>IF([1]【スタッフ使用】受注管理表!E345=0,0,VLOOKUP([1]【スタッフ使用】受注管理表!E345,ピボット①!$G$3:$H$25,2,FALSE))</f>
        <v>0</v>
      </c>
      <c r="M345" s="79">
        <f>IF([1]【スタッフ使用】受注管理表!F345=0,0,VLOOKUP([1]【スタッフ使用】受注管理表!F345,ピボット①!$E$3:$F$10,2,FALSE))</f>
        <v>0</v>
      </c>
      <c r="N345" s="79">
        <f t="shared" si="15"/>
        <v>0</v>
      </c>
      <c r="O345" s="83">
        <f>[1]【スタッフ使用】受注管理表!G345</f>
        <v>0</v>
      </c>
      <c r="P345" s="83" t="e">
        <f t="shared" si="16"/>
        <v>#N/A</v>
      </c>
      <c r="Q345" s="83" t="e">
        <f t="shared" si="17"/>
        <v>#N/A</v>
      </c>
    </row>
    <row r="346" spans="11:17" x14ac:dyDescent="0.4">
      <c r="K346" s="79">
        <f>IF([1]【スタッフ使用】受注管理表!D346=0,0,VLOOKUP([1]【スタッフ使用】受注管理表!D346,ピボット①!$B$3:$C$11,2,FALSE))</f>
        <v>0</v>
      </c>
      <c r="L346" s="79">
        <f>IF([1]【スタッフ使用】受注管理表!E346=0,0,VLOOKUP([1]【スタッフ使用】受注管理表!E346,ピボット①!$G$3:$H$25,2,FALSE))</f>
        <v>0</v>
      </c>
      <c r="M346" s="79">
        <f>IF([1]【スタッフ使用】受注管理表!F346=0,0,VLOOKUP([1]【スタッフ使用】受注管理表!F346,ピボット①!$E$3:$F$10,2,FALSE))</f>
        <v>0</v>
      </c>
      <c r="N346" s="79">
        <f t="shared" si="15"/>
        <v>0</v>
      </c>
      <c r="O346" s="83">
        <f>[1]【スタッフ使用】受注管理表!G346</f>
        <v>0</v>
      </c>
      <c r="P346" s="83" t="e">
        <f t="shared" si="16"/>
        <v>#N/A</v>
      </c>
      <c r="Q346" s="83" t="e">
        <f t="shared" si="17"/>
        <v>#N/A</v>
      </c>
    </row>
    <row r="347" spans="11:17" x14ac:dyDescent="0.4">
      <c r="K347" s="79">
        <f>IF([1]【スタッフ使用】受注管理表!D347=0,0,VLOOKUP([1]【スタッフ使用】受注管理表!D347,ピボット①!$B$3:$C$11,2,FALSE))</f>
        <v>0</v>
      </c>
      <c r="L347" s="79">
        <f>IF([1]【スタッフ使用】受注管理表!E347=0,0,VLOOKUP([1]【スタッフ使用】受注管理表!E347,ピボット①!$G$3:$H$25,2,FALSE))</f>
        <v>0</v>
      </c>
      <c r="M347" s="79">
        <f>IF([1]【スタッフ使用】受注管理表!F347=0,0,VLOOKUP([1]【スタッフ使用】受注管理表!F347,ピボット①!$E$3:$F$10,2,FALSE))</f>
        <v>0</v>
      </c>
      <c r="N347" s="79">
        <f t="shared" si="15"/>
        <v>0</v>
      </c>
      <c r="O347" s="83">
        <f>[1]【スタッフ使用】受注管理表!G347</f>
        <v>0</v>
      </c>
      <c r="P347" s="83" t="e">
        <f t="shared" si="16"/>
        <v>#N/A</v>
      </c>
      <c r="Q347" s="83" t="e">
        <f t="shared" si="17"/>
        <v>#N/A</v>
      </c>
    </row>
    <row r="348" spans="11:17" x14ac:dyDescent="0.4">
      <c r="K348" s="79">
        <f>IF([1]【スタッフ使用】受注管理表!D348=0,0,VLOOKUP([1]【スタッフ使用】受注管理表!D348,ピボット①!$B$3:$C$11,2,FALSE))</f>
        <v>0</v>
      </c>
      <c r="L348" s="79">
        <f>IF([1]【スタッフ使用】受注管理表!E348=0,0,VLOOKUP([1]【スタッフ使用】受注管理表!E348,ピボット①!$G$3:$H$25,2,FALSE))</f>
        <v>0</v>
      </c>
      <c r="M348" s="79">
        <f>IF([1]【スタッフ使用】受注管理表!F348=0,0,VLOOKUP([1]【スタッフ使用】受注管理表!F348,ピボット①!$E$3:$F$10,2,FALSE))</f>
        <v>0</v>
      </c>
      <c r="N348" s="79">
        <f t="shared" si="15"/>
        <v>0</v>
      </c>
      <c r="O348" s="83">
        <f>[1]【スタッフ使用】受注管理表!G348</f>
        <v>0</v>
      </c>
      <c r="P348" s="83" t="e">
        <f t="shared" si="16"/>
        <v>#N/A</v>
      </c>
      <c r="Q348" s="83" t="e">
        <f t="shared" si="17"/>
        <v>#N/A</v>
      </c>
    </row>
    <row r="349" spans="11:17" x14ac:dyDescent="0.4">
      <c r="K349" s="79">
        <f>IF([1]【スタッフ使用】受注管理表!D349=0,0,VLOOKUP([1]【スタッフ使用】受注管理表!D349,ピボット①!$B$3:$C$11,2,FALSE))</f>
        <v>0</v>
      </c>
      <c r="L349" s="79">
        <f>IF([1]【スタッフ使用】受注管理表!E349=0,0,VLOOKUP([1]【スタッフ使用】受注管理表!E349,ピボット①!$G$3:$H$25,2,FALSE))</f>
        <v>0</v>
      </c>
      <c r="M349" s="79">
        <f>IF([1]【スタッフ使用】受注管理表!F349=0,0,VLOOKUP([1]【スタッフ使用】受注管理表!F349,ピボット①!$E$3:$F$10,2,FALSE))</f>
        <v>0</v>
      </c>
      <c r="N349" s="79">
        <f t="shared" si="15"/>
        <v>0</v>
      </c>
      <c r="O349" s="83">
        <f>[1]【スタッフ使用】受注管理表!G349</f>
        <v>0</v>
      </c>
      <c r="P349" s="83" t="e">
        <f t="shared" si="16"/>
        <v>#N/A</v>
      </c>
      <c r="Q349" s="83" t="e">
        <f t="shared" si="17"/>
        <v>#N/A</v>
      </c>
    </row>
    <row r="350" spans="11:17" x14ac:dyDescent="0.4">
      <c r="K350" s="79">
        <f>IF([1]【スタッフ使用】受注管理表!D350=0,0,VLOOKUP([1]【スタッフ使用】受注管理表!D350,ピボット①!$B$3:$C$11,2,FALSE))</f>
        <v>0</v>
      </c>
      <c r="L350" s="79">
        <f>IF([1]【スタッフ使用】受注管理表!E350=0,0,VLOOKUP([1]【スタッフ使用】受注管理表!E350,ピボット①!$G$3:$H$25,2,FALSE))</f>
        <v>0</v>
      </c>
      <c r="M350" s="79">
        <f>IF([1]【スタッフ使用】受注管理表!F350=0,0,VLOOKUP([1]【スタッフ使用】受注管理表!F350,ピボット①!$E$3:$F$10,2,FALSE))</f>
        <v>0</v>
      </c>
      <c r="N350" s="79">
        <f t="shared" si="15"/>
        <v>0</v>
      </c>
      <c r="O350" s="83">
        <f>[1]【スタッフ使用】受注管理表!G350</f>
        <v>0</v>
      </c>
      <c r="P350" s="83" t="e">
        <f t="shared" si="16"/>
        <v>#N/A</v>
      </c>
      <c r="Q350" s="83" t="e">
        <f t="shared" si="17"/>
        <v>#N/A</v>
      </c>
    </row>
    <row r="351" spans="11:17" x14ac:dyDescent="0.4">
      <c r="K351" s="79">
        <f>IF([1]【スタッフ使用】受注管理表!D351=0,0,VLOOKUP([1]【スタッフ使用】受注管理表!D351,ピボット①!$B$3:$C$11,2,FALSE))</f>
        <v>0</v>
      </c>
      <c r="L351" s="79">
        <f>IF([1]【スタッフ使用】受注管理表!E351=0,0,VLOOKUP([1]【スタッフ使用】受注管理表!E351,ピボット①!$G$3:$H$25,2,FALSE))</f>
        <v>0</v>
      </c>
      <c r="M351" s="79">
        <f>IF([1]【スタッフ使用】受注管理表!F351=0,0,VLOOKUP([1]【スタッフ使用】受注管理表!F351,ピボット①!$E$3:$F$10,2,FALSE))</f>
        <v>0</v>
      </c>
      <c r="N351" s="79">
        <f t="shared" si="15"/>
        <v>0</v>
      </c>
      <c r="O351" s="83">
        <f>[1]【スタッフ使用】受注管理表!G351</f>
        <v>0</v>
      </c>
      <c r="P351" s="83" t="e">
        <f t="shared" si="16"/>
        <v>#N/A</v>
      </c>
      <c r="Q351" s="83" t="e">
        <f t="shared" si="17"/>
        <v>#N/A</v>
      </c>
    </row>
    <row r="352" spans="11:17" x14ac:dyDescent="0.4">
      <c r="K352" s="79">
        <f>IF([1]【スタッフ使用】受注管理表!D352=0,0,VLOOKUP([1]【スタッフ使用】受注管理表!D352,ピボット①!$B$3:$C$11,2,FALSE))</f>
        <v>0</v>
      </c>
      <c r="L352" s="79">
        <f>IF([1]【スタッフ使用】受注管理表!E352=0,0,VLOOKUP([1]【スタッフ使用】受注管理表!E352,ピボット①!$G$3:$H$25,2,FALSE))</f>
        <v>0</v>
      </c>
      <c r="M352" s="79">
        <f>IF([1]【スタッフ使用】受注管理表!F352=0,0,VLOOKUP([1]【スタッフ使用】受注管理表!F352,ピボット①!$E$3:$F$10,2,FALSE))</f>
        <v>0</v>
      </c>
      <c r="N352" s="79">
        <f t="shared" si="15"/>
        <v>0</v>
      </c>
      <c r="O352" s="83">
        <f>[1]【スタッフ使用】受注管理表!G352</f>
        <v>0</v>
      </c>
      <c r="P352" s="83" t="e">
        <f t="shared" si="16"/>
        <v>#N/A</v>
      </c>
      <c r="Q352" s="83" t="e">
        <f t="shared" si="17"/>
        <v>#N/A</v>
      </c>
    </row>
    <row r="353" spans="11:17" x14ac:dyDescent="0.4">
      <c r="K353" s="79">
        <f>IF([1]【スタッフ使用】受注管理表!D353=0,0,VLOOKUP([1]【スタッフ使用】受注管理表!D353,ピボット①!$B$3:$C$11,2,FALSE))</f>
        <v>0</v>
      </c>
      <c r="L353" s="79">
        <f>IF([1]【スタッフ使用】受注管理表!E353=0,0,VLOOKUP([1]【スタッフ使用】受注管理表!E353,ピボット①!$G$3:$H$25,2,FALSE))</f>
        <v>0</v>
      </c>
      <c r="M353" s="79">
        <f>IF([1]【スタッフ使用】受注管理表!F353=0,0,VLOOKUP([1]【スタッフ使用】受注管理表!F353,ピボット①!$E$3:$F$10,2,FALSE))</f>
        <v>0</v>
      </c>
      <c r="N353" s="79">
        <f t="shared" si="15"/>
        <v>0</v>
      </c>
      <c r="O353" s="83">
        <f>[1]【スタッフ使用】受注管理表!G353</f>
        <v>0</v>
      </c>
      <c r="P353" s="83" t="e">
        <f t="shared" si="16"/>
        <v>#N/A</v>
      </c>
      <c r="Q353" s="83" t="e">
        <f t="shared" si="17"/>
        <v>#N/A</v>
      </c>
    </row>
    <row r="354" spans="11:17" x14ac:dyDescent="0.4">
      <c r="K354" s="79">
        <f>IF([1]【スタッフ使用】受注管理表!D354=0,0,VLOOKUP([1]【スタッフ使用】受注管理表!D354,ピボット①!$B$3:$C$11,2,FALSE))</f>
        <v>0</v>
      </c>
      <c r="L354" s="79">
        <f>IF([1]【スタッフ使用】受注管理表!E354=0,0,VLOOKUP([1]【スタッフ使用】受注管理表!E354,ピボット①!$G$3:$H$25,2,FALSE))</f>
        <v>0</v>
      </c>
      <c r="M354" s="79">
        <f>IF([1]【スタッフ使用】受注管理表!F354=0,0,VLOOKUP([1]【スタッフ使用】受注管理表!F354,ピボット①!$E$3:$F$10,2,FALSE))</f>
        <v>0</v>
      </c>
      <c r="N354" s="79">
        <f t="shared" si="15"/>
        <v>0</v>
      </c>
      <c r="O354" s="83">
        <f>[1]【スタッフ使用】受注管理表!G354</f>
        <v>0</v>
      </c>
      <c r="P354" s="83" t="e">
        <f t="shared" si="16"/>
        <v>#N/A</v>
      </c>
      <c r="Q354" s="83" t="e">
        <f t="shared" si="17"/>
        <v>#N/A</v>
      </c>
    </row>
    <row r="355" spans="11:17" x14ac:dyDescent="0.4">
      <c r="K355" s="79">
        <f>IF([1]【スタッフ使用】受注管理表!D355=0,0,VLOOKUP([1]【スタッフ使用】受注管理表!D355,ピボット①!$B$3:$C$11,2,FALSE))</f>
        <v>0</v>
      </c>
      <c r="L355" s="79">
        <f>IF([1]【スタッフ使用】受注管理表!E355=0,0,VLOOKUP([1]【スタッフ使用】受注管理表!E355,ピボット①!$G$3:$H$25,2,FALSE))</f>
        <v>0</v>
      </c>
      <c r="M355" s="79">
        <f>IF([1]【スタッフ使用】受注管理表!F355=0,0,VLOOKUP([1]【スタッフ使用】受注管理表!F355,ピボット①!$E$3:$F$10,2,FALSE))</f>
        <v>0</v>
      </c>
      <c r="N355" s="79">
        <f t="shared" si="15"/>
        <v>0</v>
      </c>
      <c r="O355" s="83">
        <f>[1]【スタッフ使用】受注管理表!G355</f>
        <v>0</v>
      </c>
      <c r="P355" s="83" t="e">
        <f t="shared" si="16"/>
        <v>#N/A</v>
      </c>
      <c r="Q355" s="83" t="e">
        <f t="shared" si="17"/>
        <v>#N/A</v>
      </c>
    </row>
    <row r="356" spans="11:17" x14ac:dyDescent="0.4">
      <c r="K356" s="79">
        <f>IF([1]【スタッフ使用】受注管理表!D356=0,0,VLOOKUP([1]【スタッフ使用】受注管理表!D356,ピボット①!$B$3:$C$11,2,FALSE))</f>
        <v>0</v>
      </c>
      <c r="L356" s="79">
        <f>IF([1]【スタッフ使用】受注管理表!E356=0,0,VLOOKUP([1]【スタッフ使用】受注管理表!E356,ピボット①!$G$3:$H$25,2,FALSE))</f>
        <v>0</v>
      </c>
      <c r="M356" s="79">
        <f>IF([1]【スタッフ使用】受注管理表!F356=0,0,VLOOKUP([1]【スタッフ使用】受注管理表!F356,ピボット①!$E$3:$F$10,2,FALSE))</f>
        <v>0</v>
      </c>
      <c r="N356" s="79">
        <f t="shared" si="15"/>
        <v>0</v>
      </c>
      <c r="O356" s="83">
        <f>[1]【スタッフ使用】受注管理表!G356</f>
        <v>0</v>
      </c>
      <c r="P356" s="83" t="e">
        <f t="shared" si="16"/>
        <v>#N/A</v>
      </c>
      <c r="Q356" s="83" t="e">
        <f t="shared" si="17"/>
        <v>#N/A</v>
      </c>
    </row>
    <row r="357" spans="11:17" x14ac:dyDescent="0.4">
      <c r="K357" s="79">
        <f>IF([1]【スタッフ使用】受注管理表!D357=0,0,VLOOKUP([1]【スタッフ使用】受注管理表!D357,ピボット①!$B$3:$C$11,2,FALSE))</f>
        <v>0</v>
      </c>
      <c r="L357" s="79">
        <f>IF([1]【スタッフ使用】受注管理表!E357=0,0,VLOOKUP([1]【スタッフ使用】受注管理表!E357,ピボット①!$G$3:$H$25,2,FALSE))</f>
        <v>0</v>
      </c>
      <c r="M357" s="79">
        <f>IF([1]【スタッフ使用】受注管理表!F357=0,0,VLOOKUP([1]【スタッフ使用】受注管理表!F357,ピボット①!$E$3:$F$10,2,FALSE))</f>
        <v>0</v>
      </c>
      <c r="N357" s="79">
        <f t="shared" si="15"/>
        <v>0</v>
      </c>
      <c r="O357" s="83">
        <f>[1]【スタッフ使用】受注管理表!G357</f>
        <v>0</v>
      </c>
      <c r="P357" s="83" t="e">
        <f t="shared" si="16"/>
        <v>#N/A</v>
      </c>
      <c r="Q357" s="83" t="e">
        <f t="shared" si="17"/>
        <v>#N/A</v>
      </c>
    </row>
    <row r="358" spans="11:17" x14ac:dyDescent="0.4">
      <c r="K358" s="79">
        <f>IF([1]【スタッフ使用】受注管理表!D358=0,0,VLOOKUP([1]【スタッフ使用】受注管理表!D358,ピボット①!$B$3:$C$11,2,FALSE))</f>
        <v>0</v>
      </c>
      <c r="L358" s="79">
        <f>IF([1]【スタッフ使用】受注管理表!E358=0,0,VLOOKUP([1]【スタッフ使用】受注管理表!E358,ピボット①!$G$3:$H$25,2,FALSE))</f>
        <v>0</v>
      </c>
      <c r="M358" s="79">
        <f>IF([1]【スタッフ使用】受注管理表!F358=0,0,VLOOKUP([1]【スタッフ使用】受注管理表!F358,ピボット①!$E$3:$F$10,2,FALSE))</f>
        <v>0</v>
      </c>
      <c r="N358" s="79">
        <f t="shared" si="15"/>
        <v>0</v>
      </c>
      <c r="O358" s="83">
        <f>[1]【スタッフ使用】受注管理表!G358</f>
        <v>0</v>
      </c>
      <c r="P358" s="83" t="e">
        <f t="shared" si="16"/>
        <v>#N/A</v>
      </c>
      <c r="Q358" s="83" t="e">
        <f t="shared" si="17"/>
        <v>#N/A</v>
      </c>
    </row>
    <row r="359" spans="11:17" x14ac:dyDescent="0.4">
      <c r="K359" s="79">
        <f>IF([1]【スタッフ使用】受注管理表!D359=0,0,VLOOKUP([1]【スタッフ使用】受注管理表!D359,ピボット①!$B$3:$C$11,2,FALSE))</f>
        <v>0</v>
      </c>
      <c r="L359" s="79">
        <f>IF([1]【スタッフ使用】受注管理表!E359=0,0,VLOOKUP([1]【スタッフ使用】受注管理表!E359,ピボット①!$G$3:$H$25,2,FALSE))</f>
        <v>0</v>
      </c>
      <c r="M359" s="79">
        <f>IF([1]【スタッフ使用】受注管理表!F359=0,0,VLOOKUP([1]【スタッフ使用】受注管理表!F359,ピボット①!$E$3:$F$10,2,FALSE))</f>
        <v>0</v>
      </c>
      <c r="N359" s="79">
        <f t="shared" si="15"/>
        <v>0</v>
      </c>
      <c r="O359" s="83">
        <f>[1]【スタッフ使用】受注管理表!G359</f>
        <v>0</v>
      </c>
      <c r="P359" s="83" t="e">
        <f t="shared" si="16"/>
        <v>#N/A</v>
      </c>
      <c r="Q359" s="83" t="e">
        <f t="shared" si="17"/>
        <v>#N/A</v>
      </c>
    </row>
    <row r="360" spans="11:17" x14ac:dyDescent="0.4">
      <c r="K360" s="79">
        <f>IF([1]【スタッフ使用】受注管理表!D360=0,0,VLOOKUP([1]【スタッフ使用】受注管理表!D360,ピボット①!$B$3:$C$11,2,FALSE))</f>
        <v>0</v>
      </c>
      <c r="L360" s="79">
        <f>IF([1]【スタッフ使用】受注管理表!E360=0,0,VLOOKUP([1]【スタッフ使用】受注管理表!E360,ピボット①!$G$3:$H$25,2,FALSE))</f>
        <v>0</v>
      </c>
      <c r="M360" s="79">
        <f>IF([1]【スタッフ使用】受注管理表!F360=0,0,VLOOKUP([1]【スタッフ使用】受注管理表!F360,ピボット①!$E$3:$F$10,2,FALSE))</f>
        <v>0</v>
      </c>
      <c r="N360" s="79">
        <f t="shared" si="15"/>
        <v>0</v>
      </c>
      <c r="O360" s="83">
        <f>[1]【スタッフ使用】受注管理表!G360</f>
        <v>0</v>
      </c>
      <c r="P360" s="83" t="e">
        <f t="shared" si="16"/>
        <v>#N/A</v>
      </c>
      <c r="Q360" s="83" t="e">
        <f t="shared" si="17"/>
        <v>#N/A</v>
      </c>
    </row>
    <row r="361" spans="11:17" x14ac:dyDescent="0.4">
      <c r="K361" s="79">
        <f>IF([1]【スタッフ使用】受注管理表!D361=0,0,VLOOKUP([1]【スタッフ使用】受注管理表!D361,ピボット①!$B$3:$C$11,2,FALSE))</f>
        <v>0</v>
      </c>
      <c r="L361" s="79">
        <f>IF([1]【スタッフ使用】受注管理表!E361=0,0,VLOOKUP([1]【スタッフ使用】受注管理表!E361,ピボット①!$G$3:$H$25,2,FALSE))</f>
        <v>0</v>
      </c>
      <c r="M361" s="79">
        <f>IF([1]【スタッフ使用】受注管理表!F361=0,0,VLOOKUP([1]【スタッフ使用】受注管理表!F361,ピボット①!$E$3:$F$10,2,FALSE))</f>
        <v>0</v>
      </c>
      <c r="N361" s="79">
        <f t="shared" si="15"/>
        <v>0</v>
      </c>
      <c r="O361" s="83">
        <f>[1]【スタッフ使用】受注管理表!G361</f>
        <v>0</v>
      </c>
      <c r="P361" s="83" t="e">
        <f t="shared" si="16"/>
        <v>#N/A</v>
      </c>
      <c r="Q361" s="83" t="e">
        <f t="shared" si="17"/>
        <v>#N/A</v>
      </c>
    </row>
    <row r="362" spans="11:17" x14ac:dyDescent="0.4">
      <c r="K362" s="79">
        <f>IF([1]【スタッフ使用】受注管理表!D362=0,0,VLOOKUP([1]【スタッフ使用】受注管理表!D362,ピボット①!$B$3:$C$11,2,FALSE))</f>
        <v>0</v>
      </c>
      <c r="L362" s="79">
        <f>IF([1]【スタッフ使用】受注管理表!E362=0,0,VLOOKUP([1]【スタッフ使用】受注管理表!E362,ピボット①!$G$3:$H$25,2,FALSE))</f>
        <v>0</v>
      </c>
      <c r="M362" s="79">
        <f>IF([1]【スタッフ使用】受注管理表!F362=0,0,VLOOKUP([1]【スタッフ使用】受注管理表!F362,ピボット①!$E$3:$F$10,2,FALSE))</f>
        <v>0</v>
      </c>
      <c r="N362" s="79">
        <f t="shared" si="15"/>
        <v>0</v>
      </c>
      <c r="O362" s="83">
        <f>[1]【スタッフ使用】受注管理表!G362</f>
        <v>0</v>
      </c>
      <c r="P362" s="83" t="e">
        <f t="shared" si="16"/>
        <v>#N/A</v>
      </c>
      <c r="Q362" s="83" t="e">
        <f t="shared" si="17"/>
        <v>#N/A</v>
      </c>
    </row>
    <row r="363" spans="11:17" x14ac:dyDescent="0.4">
      <c r="K363" s="79">
        <f>IF([1]【スタッフ使用】受注管理表!D363=0,0,VLOOKUP([1]【スタッフ使用】受注管理表!D363,ピボット①!$B$3:$C$11,2,FALSE))</f>
        <v>0</v>
      </c>
      <c r="L363" s="79">
        <f>IF([1]【スタッフ使用】受注管理表!E363=0,0,VLOOKUP([1]【スタッフ使用】受注管理表!E363,ピボット①!$G$3:$H$25,2,FALSE))</f>
        <v>0</v>
      </c>
      <c r="M363" s="79">
        <f>IF([1]【スタッフ使用】受注管理表!F363=0,0,VLOOKUP([1]【スタッフ使用】受注管理表!F363,ピボット①!$E$3:$F$10,2,FALSE))</f>
        <v>0</v>
      </c>
      <c r="N363" s="79">
        <f t="shared" si="15"/>
        <v>0</v>
      </c>
      <c r="O363" s="83">
        <f>[1]【スタッフ使用】受注管理表!G363</f>
        <v>0</v>
      </c>
      <c r="P363" s="83" t="e">
        <f t="shared" si="16"/>
        <v>#N/A</v>
      </c>
      <c r="Q363" s="83" t="e">
        <f t="shared" si="17"/>
        <v>#N/A</v>
      </c>
    </row>
    <row r="364" spans="11:17" x14ac:dyDescent="0.4">
      <c r="K364" s="79">
        <f>IF([1]【スタッフ使用】受注管理表!D364=0,0,VLOOKUP([1]【スタッフ使用】受注管理表!D364,ピボット①!$B$3:$C$11,2,FALSE))</f>
        <v>0</v>
      </c>
      <c r="L364" s="79">
        <f>IF([1]【スタッフ使用】受注管理表!E364=0,0,VLOOKUP([1]【スタッフ使用】受注管理表!E364,ピボット①!$G$3:$H$25,2,FALSE))</f>
        <v>0</v>
      </c>
      <c r="M364" s="79">
        <f>IF([1]【スタッフ使用】受注管理表!F364=0,0,VLOOKUP([1]【スタッフ使用】受注管理表!F364,ピボット①!$E$3:$F$10,2,FALSE))</f>
        <v>0</v>
      </c>
      <c r="N364" s="79">
        <f t="shared" si="15"/>
        <v>0</v>
      </c>
      <c r="O364" s="83">
        <f>[1]【スタッフ使用】受注管理表!G364</f>
        <v>0</v>
      </c>
      <c r="P364" s="83" t="e">
        <f t="shared" si="16"/>
        <v>#N/A</v>
      </c>
      <c r="Q364" s="83" t="e">
        <f t="shared" si="17"/>
        <v>#N/A</v>
      </c>
    </row>
    <row r="365" spans="11:17" x14ac:dyDescent="0.4">
      <c r="K365" s="79">
        <f>IF([1]【スタッフ使用】受注管理表!D365=0,0,VLOOKUP([1]【スタッフ使用】受注管理表!D365,ピボット①!$B$3:$C$11,2,FALSE))</f>
        <v>0</v>
      </c>
      <c r="L365" s="79">
        <f>IF([1]【スタッフ使用】受注管理表!E365=0,0,VLOOKUP([1]【スタッフ使用】受注管理表!E365,ピボット①!$G$3:$H$25,2,FALSE))</f>
        <v>0</v>
      </c>
      <c r="M365" s="79">
        <f>IF([1]【スタッフ使用】受注管理表!F365=0,0,VLOOKUP([1]【スタッフ使用】受注管理表!F365,ピボット①!$E$3:$F$10,2,FALSE))</f>
        <v>0</v>
      </c>
      <c r="N365" s="79">
        <f t="shared" si="15"/>
        <v>0</v>
      </c>
      <c r="O365" s="83">
        <f>[1]【スタッフ使用】受注管理表!G365</f>
        <v>0</v>
      </c>
      <c r="P365" s="83" t="e">
        <f t="shared" si="16"/>
        <v>#N/A</v>
      </c>
      <c r="Q365" s="83" t="e">
        <f t="shared" si="17"/>
        <v>#N/A</v>
      </c>
    </row>
    <row r="366" spans="11:17" x14ac:dyDescent="0.4">
      <c r="K366" s="79">
        <f>IF([1]【スタッフ使用】受注管理表!D366=0,0,VLOOKUP([1]【スタッフ使用】受注管理表!D366,ピボット①!$B$3:$C$11,2,FALSE))</f>
        <v>0</v>
      </c>
      <c r="L366" s="79">
        <f>IF([1]【スタッフ使用】受注管理表!E366=0,0,VLOOKUP([1]【スタッフ使用】受注管理表!E366,ピボット①!$G$3:$H$25,2,FALSE))</f>
        <v>0</v>
      </c>
      <c r="M366" s="79">
        <f>IF([1]【スタッフ使用】受注管理表!F366=0,0,VLOOKUP([1]【スタッフ使用】受注管理表!F366,ピボット①!$E$3:$F$10,2,FALSE))</f>
        <v>0</v>
      </c>
      <c r="N366" s="79">
        <f t="shared" si="15"/>
        <v>0</v>
      </c>
      <c r="O366" s="83">
        <f>[1]【スタッフ使用】受注管理表!G366</f>
        <v>0</v>
      </c>
      <c r="P366" s="83" t="e">
        <f t="shared" si="16"/>
        <v>#N/A</v>
      </c>
      <c r="Q366" s="83" t="e">
        <f t="shared" si="17"/>
        <v>#N/A</v>
      </c>
    </row>
    <row r="367" spans="11:17" x14ac:dyDescent="0.4">
      <c r="K367" s="79">
        <f>IF([1]【スタッフ使用】受注管理表!D367=0,0,VLOOKUP([1]【スタッフ使用】受注管理表!D367,ピボット①!$B$3:$C$11,2,FALSE))</f>
        <v>0</v>
      </c>
      <c r="L367" s="79">
        <f>IF([1]【スタッフ使用】受注管理表!E367=0,0,VLOOKUP([1]【スタッフ使用】受注管理表!E367,ピボット①!$G$3:$H$25,2,FALSE))</f>
        <v>0</v>
      </c>
      <c r="M367" s="79">
        <f>IF([1]【スタッフ使用】受注管理表!F367=0,0,VLOOKUP([1]【スタッフ使用】受注管理表!F367,ピボット①!$E$3:$F$10,2,FALSE))</f>
        <v>0</v>
      </c>
      <c r="N367" s="79">
        <f t="shared" si="15"/>
        <v>0</v>
      </c>
      <c r="O367" s="83">
        <f>[1]【スタッフ使用】受注管理表!G367</f>
        <v>0</v>
      </c>
      <c r="P367" s="83" t="e">
        <f t="shared" si="16"/>
        <v>#N/A</v>
      </c>
      <c r="Q367" s="83" t="e">
        <f t="shared" si="17"/>
        <v>#N/A</v>
      </c>
    </row>
    <row r="368" spans="11:17" x14ac:dyDescent="0.4">
      <c r="K368" s="79">
        <f>IF([1]【スタッフ使用】受注管理表!D368=0,0,VLOOKUP([1]【スタッフ使用】受注管理表!D368,ピボット①!$B$3:$C$11,2,FALSE))</f>
        <v>0</v>
      </c>
      <c r="L368" s="79">
        <f>IF([1]【スタッフ使用】受注管理表!E368=0,0,VLOOKUP([1]【スタッフ使用】受注管理表!E368,ピボット①!$G$3:$H$25,2,FALSE))</f>
        <v>0</v>
      </c>
      <c r="M368" s="79">
        <f>IF([1]【スタッフ使用】受注管理表!F368=0,0,VLOOKUP([1]【スタッフ使用】受注管理表!F368,ピボット①!$E$3:$F$10,2,FALSE))</f>
        <v>0</v>
      </c>
      <c r="N368" s="79">
        <f t="shared" si="15"/>
        <v>0</v>
      </c>
      <c r="O368" s="83">
        <f>[1]【スタッフ使用】受注管理表!G368</f>
        <v>0</v>
      </c>
      <c r="P368" s="83" t="e">
        <f t="shared" si="16"/>
        <v>#N/A</v>
      </c>
      <c r="Q368" s="83" t="e">
        <f t="shared" si="17"/>
        <v>#N/A</v>
      </c>
    </row>
    <row r="369" spans="11:17" x14ac:dyDescent="0.4">
      <c r="K369" s="79">
        <f>IF([1]【スタッフ使用】受注管理表!D369=0,0,VLOOKUP([1]【スタッフ使用】受注管理表!D369,ピボット①!$B$3:$C$11,2,FALSE))</f>
        <v>0</v>
      </c>
      <c r="L369" s="79">
        <f>IF([1]【スタッフ使用】受注管理表!E369=0,0,VLOOKUP([1]【スタッフ使用】受注管理表!E369,ピボット①!$G$3:$H$25,2,FALSE))</f>
        <v>0</v>
      </c>
      <c r="M369" s="79">
        <f>IF([1]【スタッフ使用】受注管理表!F369=0,0,VLOOKUP([1]【スタッフ使用】受注管理表!F369,ピボット①!$E$3:$F$10,2,FALSE))</f>
        <v>0</v>
      </c>
      <c r="N369" s="79">
        <f t="shared" si="15"/>
        <v>0</v>
      </c>
      <c r="O369" s="83">
        <f>[1]【スタッフ使用】受注管理表!G369</f>
        <v>0</v>
      </c>
      <c r="P369" s="83" t="e">
        <f t="shared" si="16"/>
        <v>#N/A</v>
      </c>
      <c r="Q369" s="83" t="e">
        <f t="shared" si="17"/>
        <v>#N/A</v>
      </c>
    </row>
    <row r="370" spans="11:17" x14ac:dyDescent="0.4">
      <c r="K370" s="79">
        <f>IF([1]【スタッフ使用】受注管理表!D370=0,0,VLOOKUP([1]【スタッフ使用】受注管理表!D370,ピボット①!$B$3:$C$11,2,FALSE))</f>
        <v>0</v>
      </c>
      <c r="L370" s="79">
        <f>IF([1]【スタッフ使用】受注管理表!E370=0,0,VLOOKUP([1]【スタッフ使用】受注管理表!E370,ピボット①!$G$3:$H$25,2,FALSE))</f>
        <v>0</v>
      </c>
      <c r="M370" s="79">
        <f>IF([1]【スタッフ使用】受注管理表!F370=0,0,VLOOKUP([1]【スタッフ使用】受注管理表!F370,ピボット①!$E$3:$F$10,2,FALSE))</f>
        <v>0</v>
      </c>
      <c r="N370" s="79">
        <f t="shared" si="15"/>
        <v>0</v>
      </c>
      <c r="O370" s="83">
        <f>[1]【スタッフ使用】受注管理表!G370</f>
        <v>0</v>
      </c>
      <c r="P370" s="83" t="e">
        <f t="shared" si="16"/>
        <v>#N/A</v>
      </c>
      <c r="Q370" s="83" t="e">
        <f t="shared" si="17"/>
        <v>#N/A</v>
      </c>
    </row>
    <row r="371" spans="11:17" x14ac:dyDescent="0.4">
      <c r="K371" s="79">
        <f>IF([1]【スタッフ使用】受注管理表!D371=0,0,VLOOKUP([1]【スタッフ使用】受注管理表!D371,ピボット①!$B$3:$C$11,2,FALSE))</f>
        <v>0</v>
      </c>
      <c r="L371" s="79">
        <f>IF([1]【スタッフ使用】受注管理表!E371=0,0,VLOOKUP([1]【スタッフ使用】受注管理表!E371,ピボット①!$G$3:$H$25,2,FALSE))</f>
        <v>0</v>
      </c>
      <c r="M371" s="79">
        <f>IF([1]【スタッフ使用】受注管理表!F371=0,0,VLOOKUP([1]【スタッフ使用】受注管理表!F371,ピボット①!$E$3:$F$10,2,FALSE))</f>
        <v>0</v>
      </c>
      <c r="N371" s="79">
        <f t="shared" si="15"/>
        <v>0</v>
      </c>
      <c r="O371" s="83">
        <f>[1]【スタッフ使用】受注管理表!G371</f>
        <v>0</v>
      </c>
      <c r="P371" s="83" t="e">
        <f t="shared" si="16"/>
        <v>#N/A</v>
      </c>
      <c r="Q371" s="83" t="e">
        <f t="shared" si="17"/>
        <v>#N/A</v>
      </c>
    </row>
    <row r="372" spans="11:17" x14ac:dyDescent="0.4">
      <c r="K372" s="79">
        <f>IF([1]【スタッフ使用】受注管理表!D372=0,0,VLOOKUP([1]【スタッフ使用】受注管理表!D372,ピボット①!$B$3:$C$11,2,FALSE))</f>
        <v>0</v>
      </c>
      <c r="L372" s="79">
        <f>IF([1]【スタッフ使用】受注管理表!E372=0,0,VLOOKUP([1]【スタッフ使用】受注管理表!E372,ピボット①!$G$3:$H$25,2,FALSE))</f>
        <v>0</v>
      </c>
      <c r="M372" s="79">
        <f>IF([1]【スタッフ使用】受注管理表!F372=0,0,VLOOKUP([1]【スタッフ使用】受注管理表!F372,ピボット①!$E$3:$F$10,2,FALSE))</f>
        <v>0</v>
      </c>
      <c r="N372" s="79">
        <f t="shared" si="15"/>
        <v>0</v>
      </c>
      <c r="O372" s="83">
        <f>[1]【スタッフ使用】受注管理表!G372</f>
        <v>0</v>
      </c>
      <c r="P372" s="83" t="e">
        <f t="shared" si="16"/>
        <v>#N/A</v>
      </c>
      <c r="Q372" s="83" t="e">
        <f t="shared" si="17"/>
        <v>#N/A</v>
      </c>
    </row>
    <row r="373" spans="11:17" x14ac:dyDescent="0.4">
      <c r="K373" s="79">
        <f>IF([1]【スタッフ使用】受注管理表!D373=0,0,VLOOKUP([1]【スタッフ使用】受注管理表!D373,ピボット①!$B$3:$C$11,2,FALSE))</f>
        <v>0</v>
      </c>
      <c r="L373" s="79">
        <f>IF([1]【スタッフ使用】受注管理表!E373=0,0,VLOOKUP([1]【スタッフ使用】受注管理表!E373,ピボット①!$G$3:$H$25,2,FALSE))</f>
        <v>0</v>
      </c>
      <c r="M373" s="79">
        <f>IF([1]【スタッフ使用】受注管理表!F373=0,0,VLOOKUP([1]【スタッフ使用】受注管理表!F373,ピボット①!$E$3:$F$10,2,FALSE))</f>
        <v>0</v>
      </c>
      <c r="N373" s="79">
        <f t="shared" si="15"/>
        <v>0</v>
      </c>
      <c r="O373" s="83">
        <f>[1]【スタッフ使用】受注管理表!G373</f>
        <v>0</v>
      </c>
      <c r="P373" s="83" t="e">
        <f t="shared" si="16"/>
        <v>#N/A</v>
      </c>
      <c r="Q373" s="83" t="e">
        <f t="shared" si="17"/>
        <v>#N/A</v>
      </c>
    </row>
    <row r="374" spans="11:17" x14ac:dyDescent="0.4">
      <c r="K374" s="79">
        <f>IF([1]【スタッフ使用】受注管理表!D374=0,0,VLOOKUP([1]【スタッフ使用】受注管理表!D374,ピボット①!$B$3:$C$11,2,FALSE))</f>
        <v>0</v>
      </c>
      <c r="L374" s="79">
        <f>IF([1]【スタッフ使用】受注管理表!E374=0,0,VLOOKUP([1]【スタッフ使用】受注管理表!E374,ピボット①!$G$3:$H$25,2,FALSE))</f>
        <v>0</v>
      </c>
      <c r="M374" s="79">
        <f>IF([1]【スタッフ使用】受注管理表!F374=0,0,VLOOKUP([1]【スタッフ使用】受注管理表!F374,ピボット①!$E$3:$F$10,2,FALSE))</f>
        <v>0</v>
      </c>
      <c r="N374" s="79">
        <f t="shared" si="15"/>
        <v>0</v>
      </c>
      <c r="O374" s="83">
        <f>[1]【スタッフ使用】受注管理表!G374</f>
        <v>0</v>
      </c>
      <c r="P374" s="83" t="e">
        <f t="shared" si="16"/>
        <v>#N/A</v>
      </c>
      <c r="Q374" s="83" t="e">
        <f t="shared" si="17"/>
        <v>#N/A</v>
      </c>
    </row>
    <row r="375" spans="11:17" x14ac:dyDescent="0.4">
      <c r="K375" s="79">
        <f>IF([1]【スタッフ使用】受注管理表!D375=0,0,VLOOKUP([1]【スタッフ使用】受注管理表!D375,ピボット①!$B$3:$C$11,2,FALSE))</f>
        <v>0</v>
      </c>
      <c r="L375" s="79">
        <f>IF([1]【スタッフ使用】受注管理表!E375=0,0,VLOOKUP([1]【スタッフ使用】受注管理表!E375,ピボット①!$G$3:$H$25,2,FALSE))</f>
        <v>0</v>
      </c>
      <c r="M375" s="79">
        <f>IF([1]【スタッフ使用】受注管理表!F375=0,0,VLOOKUP([1]【スタッフ使用】受注管理表!F375,ピボット①!$E$3:$F$10,2,FALSE))</f>
        <v>0</v>
      </c>
      <c r="N375" s="79">
        <f t="shared" si="15"/>
        <v>0</v>
      </c>
      <c r="O375" s="83">
        <f>[1]【スタッフ使用】受注管理表!G375</f>
        <v>0</v>
      </c>
      <c r="P375" s="83" t="e">
        <f t="shared" si="16"/>
        <v>#N/A</v>
      </c>
      <c r="Q375" s="83" t="e">
        <f t="shared" si="17"/>
        <v>#N/A</v>
      </c>
    </row>
    <row r="376" spans="11:17" x14ac:dyDescent="0.4">
      <c r="K376" s="79">
        <f>IF([1]【スタッフ使用】受注管理表!D376=0,0,VLOOKUP([1]【スタッフ使用】受注管理表!D376,ピボット①!$B$3:$C$11,2,FALSE))</f>
        <v>0</v>
      </c>
      <c r="L376" s="79">
        <f>IF([1]【スタッフ使用】受注管理表!E376=0,0,VLOOKUP([1]【スタッフ使用】受注管理表!E376,ピボット①!$G$3:$H$25,2,FALSE))</f>
        <v>0</v>
      </c>
      <c r="M376" s="79">
        <f>IF([1]【スタッフ使用】受注管理表!F376=0,0,VLOOKUP([1]【スタッフ使用】受注管理表!F376,ピボット①!$E$3:$F$10,2,FALSE))</f>
        <v>0</v>
      </c>
      <c r="N376" s="79">
        <f t="shared" si="15"/>
        <v>0</v>
      </c>
      <c r="O376" s="83">
        <f>[1]【スタッフ使用】受注管理表!G376</f>
        <v>0</v>
      </c>
      <c r="P376" s="83" t="e">
        <f t="shared" si="16"/>
        <v>#N/A</v>
      </c>
      <c r="Q376" s="83" t="e">
        <f t="shared" si="17"/>
        <v>#N/A</v>
      </c>
    </row>
    <row r="377" spans="11:17" x14ac:dyDescent="0.4">
      <c r="K377" s="79">
        <f>IF([1]【スタッフ使用】受注管理表!D377=0,0,VLOOKUP([1]【スタッフ使用】受注管理表!D377,ピボット①!$B$3:$C$11,2,FALSE))</f>
        <v>0</v>
      </c>
      <c r="L377" s="79">
        <f>IF([1]【スタッフ使用】受注管理表!E377=0,0,VLOOKUP([1]【スタッフ使用】受注管理表!E377,ピボット①!$G$3:$H$25,2,FALSE))</f>
        <v>0</v>
      </c>
      <c r="M377" s="79">
        <f>IF([1]【スタッフ使用】受注管理表!F377=0,0,VLOOKUP([1]【スタッフ使用】受注管理表!F377,ピボット①!$E$3:$F$10,2,FALSE))</f>
        <v>0</v>
      </c>
      <c r="N377" s="79">
        <f t="shared" si="15"/>
        <v>0</v>
      </c>
      <c r="O377" s="83">
        <f>[1]【スタッフ使用】受注管理表!G377</f>
        <v>0</v>
      </c>
      <c r="P377" s="83" t="e">
        <f t="shared" si="16"/>
        <v>#N/A</v>
      </c>
      <c r="Q377" s="83" t="e">
        <f t="shared" si="17"/>
        <v>#N/A</v>
      </c>
    </row>
    <row r="378" spans="11:17" x14ac:dyDescent="0.4">
      <c r="K378" s="79">
        <f>IF([1]【スタッフ使用】受注管理表!D378=0,0,VLOOKUP([1]【スタッフ使用】受注管理表!D378,ピボット①!$B$3:$C$11,2,FALSE))</f>
        <v>0</v>
      </c>
      <c r="L378" s="79">
        <f>IF([1]【スタッフ使用】受注管理表!E378=0,0,VLOOKUP([1]【スタッフ使用】受注管理表!E378,ピボット①!$G$3:$H$25,2,FALSE))</f>
        <v>0</v>
      </c>
      <c r="M378" s="79">
        <f>IF([1]【スタッフ使用】受注管理表!F378=0,0,VLOOKUP([1]【スタッフ使用】受注管理表!F378,ピボット①!$E$3:$F$10,2,FALSE))</f>
        <v>0</v>
      </c>
      <c r="N378" s="79">
        <f t="shared" si="15"/>
        <v>0</v>
      </c>
      <c r="O378" s="83">
        <f>[1]【スタッフ使用】受注管理表!G378</f>
        <v>0</v>
      </c>
      <c r="P378" s="83" t="e">
        <f t="shared" si="16"/>
        <v>#N/A</v>
      </c>
      <c r="Q378" s="83" t="e">
        <f t="shared" si="17"/>
        <v>#N/A</v>
      </c>
    </row>
    <row r="379" spans="11:17" x14ac:dyDescent="0.4">
      <c r="K379" s="79">
        <f>IF([1]【スタッフ使用】受注管理表!D379=0,0,VLOOKUP([1]【スタッフ使用】受注管理表!D379,ピボット①!$B$3:$C$11,2,FALSE))</f>
        <v>0</v>
      </c>
      <c r="L379" s="79">
        <f>IF([1]【スタッフ使用】受注管理表!E379=0,0,VLOOKUP([1]【スタッフ使用】受注管理表!E379,ピボット①!$G$3:$H$25,2,FALSE))</f>
        <v>0</v>
      </c>
      <c r="M379" s="79">
        <f>IF([1]【スタッフ使用】受注管理表!F379=0,0,VLOOKUP([1]【スタッフ使用】受注管理表!F379,ピボット①!$E$3:$F$10,2,FALSE))</f>
        <v>0</v>
      </c>
      <c r="N379" s="79">
        <f t="shared" si="15"/>
        <v>0</v>
      </c>
      <c r="O379" s="83">
        <f>[1]【スタッフ使用】受注管理表!G379</f>
        <v>0</v>
      </c>
      <c r="P379" s="83" t="e">
        <f t="shared" si="16"/>
        <v>#N/A</v>
      </c>
      <c r="Q379" s="83" t="e">
        <f t="shared" si="17"/>
        <v>#N/A</v>
      </c>
    </row>
    <row r="380" spans="11:17" x14ac:dyDescent="0.4">
      <c r="K380" s="79">
        <f>IF([1]【スタッフ使用】受注管理表!D380=0,0,VLOOKUP([1]【スタッフ使用】受注管理表!D380,ピボット①!$B$3:$C$11,2,FALSE))</f>
        <v>0</v>
      </c>
      <c r="L380" s="79">
        <f>IF([1]【スタッフ使用】受注管理表!E380=0,0,VLOOKUP([1]【スタッフ使用】受注管理表!E380,ピボット①!$G$3:$H$25,2,FALSE))</f>
        <v>0</v>
      </c>
      <c r="M380" s="79">
        <f>IF([1]【スタッフ使用】受注管理表!F380=0,0,VLOOKUP([1]【スタッフ使用】受注管理表!F380,ピボット①!$E$3:$F$10,2,FALSE))</f>
        <v>0</v>
      </c>
      <c r="N380" s="79">
        <f t="shared" si="15"/>
        <v>0</v>
      </c>
      <c r="O380" s="83">
        <f>[1]【スタッフ使用】受注管理表!G380</f>
        <v>0</v>
      </c>
      <c r="P380" s="83" t="e">
        <f t="shared" si="16"/>
        <v>#N/A</v>
      </c>
      <c r="Q380" s="83" t="e">
        <f t="shared" si="17"/>
        <v>#N/A</v>
      </c>
    </row>
    <row r="381" spans="11:17" x14ac:dyDescent="0.4">
      <c r="K381" s="79">
        <f>IF([1]【スタッフ使用】受注管理表!D381=0,0,VLOOKUP([1]【スタッフ使用】受注管理表!D381,ピボット①!$B$3:$C$11,2,FALSE))</f>
        <v>0</v>
      </c>
      <c r="L381" s="79">
        <f>IF([1]【スタッフ使用】受注管理表!E381=0,0,VLOOKUP([1]【スタッフ使用】受注管理表!E381,ピボット①!$G$3:$H$25,2,FALSE))</f>
        <v>0</v>
      </c>
      <c r="M381" s="79">
        <f>IF([1]【スタッフ使用】受注管理表!F381=0,0,VLOOKUP([1]【スタッフ使用】受注管理表!F381,ピボット①!$E$3:$F$10,2,FALSE))</f>
        <v>0</v>
      </c>
      <c r="N381" s="79">
        <f t="shared" si="15"/>
        <v>0</v>
      </c>
      <c r="O381" s="83">
        <f>[1]【スタッフ使用】受注管理表!G381</f>
        <v>0</v>
      </c>
      <c r="P381" s="83" t="e">
        <f t="shared" si="16"/>
        <v>#N/A</v>
      </c>
      <c r="Q381" s="83" t="e">
        <f t="shared" si="17"/>
        <v>#N/A</v>
      </c>
    </row>
    <row r="382" spans="11:17" x14ac:dyDescent="0.4">
      <c r="K382" s="79">
        <f>IF([1]【スタッフ使用】受注管理表!D382=0,0,VLOOKUP([1]【スタッフ使用】受注管理表!D382,ピボット①!$B$3:$C$11,2,FALSE))</f>
        <v>0</v>
      </c>
      <c r="L382" s="79">
        <f>IF([1]【スタッフ使用】受注管理表!E382=0,0,VLOOKUP([1]【スタッフ使用】受注管理表!E382,ピボット①!$G$3:$H$25,2,FALSE))</f>
        <v>0</v>
      </c>
      <c r="M382" s="79">
        <f>IF([1]【スタッフ使用】受注管理表!F382=0,0,VLOOKUP([1]【スタッフ使用】受注管理表!F382,ピボット①!$E$3:$F$10,2,FALSE))</f>
        <v>0</v>
      </c>
      <c r="N382" s="79">
        <f t="shared" si="15"/>
        <v>0</v>
      </c>
      <c r="O382" s="83">
        <f>[1]【スタッフ使用】受注管理表!G382</f>
        <v>0</v>
      </c>
      <c r="P382" s="83" t="e">
        <f t="shared" si="16"/>
        <v>#N/A</v>
      </c>
      <c r="Q382" s="83" t="e">
        <f t="shared" si="17"/>
        <v>#N/A</v>
      </c>
    </row>
    <row r="383" spans="11:17" x14ac:dyDescent="0.4">
      <c r="K383" s="79">
        <f>IF([1]【スタッフ使用】受注管理表!D383=0,0,VLOOKUP([1]【スタッフ使用】受注管理表!D383,ピボット①!$B$3:$C$11,2,FALSE))</f>
        <v>0</v>
      </c>
      <c r="L383" s="79">
        <f>IF([1]【スタッフ使用】受注管理表!E383=0,0,VLOOKUP([1]【スタッフ使用】受注管理表!E383,ピボット①!$G$3:$H$25,2,FALSE))</f>
        <v>0</v>
      </c>
      <c r="M383" s="79">
        <f>IF([1]【スタッフ使用】受注管理表!F383=0,0,VLOOKUP([1]【スタッフ使用】受注管理表!F383,ピボット①!$E$3:$F$10,2,FALSE))</f>
        <v>0</v>
      </c>
      <c r="N383" s="79">
        <f t="shared" si="15"/>
        <v>0</v>
      </c>
      <c r="O383" s="83">
        <f>[1]【スタッフ使用】受注管理表!G383</f>
        <v>0</v>
      </c>
      <c r="P383" s="83" t="e">
        <f t="shared" si="16"/>
        <v>#N/A</v>
      </c>
      <c r="Q383" s="83" t="e">
        <f t="shared" si="17"/>
        <v>#N/A</v>
      </c>
    </row>
    <row r="384" spans="11:17" x14ac:dyDescent="0.4">
      <c r="K384" s="79">
        <f>IF([1]【スタッフ使用】受注管理表!D384=0,0,VLOOKUP([1]【スタッフ使用】受注管理表!D384,ピボット①!$B$3:$C$11,2,FALSE))</f>
        <v>0</v>
      </c>
      <c r="L384" s="79">
        <f>IF([1]【スタッフ使用】受注管理表!E384=0,0,VLOOKUP([1]【スタッフ使用】受注管理表!E384,ピボット①!$G$3:$H$25,2,FALSE))</f>
        <v>0</v>
      </c>
      <c r="M384" s="79">
        <f>IF([1]【スタッフ使用】受注管理表!F384=0,0,VLOOKUP([1]【スタッフ使用】受注管理表!F384,ピボット①!$E$3:$F$10,2,FALSE))</f>
        <v>0</v>
      </c>
      <c r="N384" s="79">
        <f t="shared" si="15"/>
        <v>0</v>
      </c>
      <c r="O384" s="83">
        <f>[1]【スタッフ使用】受注管理表!G384</f>
        <v>0</v>
      </c>
      <c r="P384" s="83" t="e">
        <f t="shared" si="16"/>
        <v>#N/A</v>
      </c>
      <c r="Q384" s="83" t="e">
        <f t="shared" si="17"/>
        <v>#N/A</v>
      </c>
    </row>
    <row r="385" spans="11:17" x14ac:dyDescent="0.4">
      <c r="K385" s="79">
        <f>IF([1]【スタッフ使用】受注管理表!D385=0,0,VLOOKUP([1]【スタッフ使用】受注管理表!D385,ピボット①!$B$3:$C$11,2,FALSE))</f>
        <v>0</v>
      </c>
      <c r="L385" s="79">
        <f>IF([1]【スタッフ使用】受注管理表!E385=0,0,VLOOKUP([1]【スタッフ使用】受注管理表!E385,ピボット①!$G$3:$H$25,2,FALSE))</f>
        <v>0</v>
      </c>
      <c r="M385" s="79">
        <f>IF([1]【スタッフ使用】受注管理表!F385=0,0,VLOOKUP([1]【スタッフ使用】受注管理表!F385,ピボット①!$E$3:$F$10,2,FALSE))</f>
        <v>0</v>
      </c>
      <c r="N385" s="79">
        <f t="shared" si="15"/>
        <v>0</v>
      </c>
      <c r="O385" s="83">
        <f>[1]【スタッフ使用】受注管理表!G385</f>
        <v>0</v>
      </c>
      <c r="P385" s="83" t="e">
        <f t="shared" si="16"/>
        <v>#N/A</v>
      </c>
      <c r="Q385" s="83" t="e">
        <f t="shared" si="17"/>
        <v>#N/A</v>
      </c>
    </row>
    <row r="386" spans="11:17" x14ac:dyDescent="0.4">
      <c r="K386" s="79">
        <f>IF([1]【スタッフ使用】受注管理表!D386=0,0,VLOOKUP([1]【スタッフ使用】受注管理表!D386,ピボット①!$B$3:$C$11,2,FALSE))</f>
        <v>0</v>
      </c>
      <c r="L386" s="79">
        <f>IF([1]【スタッフ使用】受注管理表!E386=0,0,VLOOKUP([1]【スタッフ使用】受注管理表!E386,ピボット①!$G$3:$H$25,2,FALSE))</f>
        <v>0</v>
      </c>
      <c r="M386" s="79">
        <f>IF([1]【スタッフ使用】受注管理表!F386=0,0,VLOOKUP([1]【スタッフ使用】受注管理表!F386,ピボット①!$E$3:$F$10,2,FALSE))</f>
        <v>0</v>
      </c>
      <c r="N386" s="79">
        <f t="shared" si="15"/>
        <v>0</v>
      </c>
      <c r="O386" s="83">
        <f>[1]【スタッフ使用】受注管理表!G386</f>
        <v>0</v>
      </c>
      <c r="P386" s="83" t="e">
        <f t="shared" si="16"/>
        <v>#N/A</v>
      </c>
      <c r="Q386" s="83" t="e">
        <f t="shared" si="17"/>
        <v>#N/A</v>
      </c>
    </row>
    <row r="387" spans="11:17" x14ac:dyDescent="0.4">
      <c r="K387" s="79">
        <f>IF([1]【スタッフ使用】受注管理表!D387=0,0,VLOOKUP([1]【スタッフ使用】受注管理表!D387,ピボット①!$B$3:$C$11,2,FALSE))</f>
        <v>0</v>
      </c>
      <c r="L387" s="79">
        <f>IF([1]【スタッフ使用】受注管理表!E387=0,0,VLOOKUP([1]【スタッフ使用】受注管理表!E387,ピボット①!$G$3:$H$25,2,FALSE))</f>
        <v>0</v>
      </c>
      <c r="M387" s="79">
        <f>IF([1]【スタッフ使用】受注管理表!F387=0,0,VLOOKUP([1]【スタッフ使用】受注管理表!F387,ピボット①!$E$3:$F$10,2,FALSE))</f>
        <v>0</v>
      </c>
      <c r="N387" s="79">
        <f t="shared" ref="N387:N450" si="18">1000*K387+L387+100*M387</f>
        <v>0</v>
      </c>
      <c r="O387" s="83">
        <f>[1]【スタッフ使用】受注管理表!G387</f>
        <v>0</v>
      </c>
      <c r="P387" s="83" t="e">
        <f t="shared" ref="P387:P450" si="19">VLOOKUP(K387,$C$3:$D$11,2,FALSE)</f>
        <v>#N/A</v>
      </c>
      <c r="Q387" s="83" t="e">
        <f t="shared" ref="Q387:Q450" si="20">O387*P387</f>
        <v>#N/A</v>
      </c>
    </row>
    <row r="388" spans="11:17" x14ac:dyDescent="0.4">
      <c r="K388" s="79">
        <f>IF([1]【スタッフ使用】受注管理表!D388=0,0,VLOOKUP([1]【スタッフ使用】受注管理表!D388,ピボット①!$B$3:$C$11,2,FALSE))</f>
        <v>0</v>
      </c>
      <c r="L388" s="79">
        <f>IF([1]【スタッフ使用】受注管理表!E388=0,0,VLOOKUP([1]【スタッフ使用】受注管理表!E388,ピボット①!$G$3:$H$25,2,FALSE))</f>
        <v>0</v>
      </c>
      <c r="M388" s="79">
        <f>IF([1]【スタッフ使用】受注管理表!F388=0,0,VLOOKUP([1]【スタッフ使用】受注管理表!F388,ピボット①!$E$3:$F$10,2,FALSE))</f>
        <v>0</v>
      </c>
      <c r="N388" s="79">
        <f t="shared" si="18"/>
        <v>0</v>
      </c>
      <c r="O388" s="83">
        <f>[1]【スタッフ使用】受注管理表!G388</f>
        <v>0</v>
      </c>
      <c r="P388" s="83" t="e">
        <f t="shared" si="19"/>
        <v>#N/A</v>
      </c>
      <c r="Q388" s="83" t="e">
        <f t="shared" si="20"/>
        <v>#N/A</v>
      </c>
    </row>
    <row r="389" spans="11:17" x14ac:dyDescent="0.4">
      <c r="K389" s="79">
        <f>IF([1]【スタッフ使用】受注管理表!D389=0,0,VLOOKUP([1]【スタッフ使用】受注管理表!D389,ピボット①!$B$3:$C$11,2,FALSE))</f>
        <v>0</v>
      </c>
      <c r="L389" s="79">
        <f>IF([1]【スタッフ使用】受注管理表!E389=0,0,VLOOKUP([1]【スタッフ使用】受注管理表!E389,ピボット①!$G$3:$H$25,2,FALSE))</f>
        <v>0</v>
      </c>
      <c r="M389" s="79">
        <f>IF([1]【スタッフ使用】受注管理表!F389=0,0,VLOOKUP([1]【スタッフ使用】受注管理表!F389,ピボット①!$E$3:$F$10,2,FALSE))</f>
        <v>0</v>
      </c>
      <c r="N389" s="79">
        <f t="shared" si="18"/>
        <v>0</v>
      </c>
      <c r="O389" s="83">
        <f>[1]【スタッフ使用】受注管理表!G389</f>
        <v>0</v>
      </c>
      <c r="P389" s="83" t="e">
        <f t="shared" si="19"/>
        <v>#N/A</v>
      </c>
      <c r="Q389" s="83" t="e">
        <f t="shared" si="20"/>
        <v>#N/A</v>
      </c>
    </row>
    <row r="390" spans="11:17" x14ac:dyDescent="0.4">
      <c r="K390" s="79">
        <f>IF([1]【スタッフ使用】受注管理表!D390=0,0,VLOOKUP([1]【スタッフ使用】受注管理表!D390,ピボット①!$B$3:$C$11,2,FALSE))</f>
        <v>0</v>
      </c>
      <c r="L390" s="79">
        <f>IF([1]【スタッフ使用】受注管理表!E390=0,0,VLOOKUP([1]【スタッフ使用】受注管理表!E390,ピボット①!$G$3:$H$25,2,FALSE))</f>
        <v>0</v>
      </c>
      <c r="M390" s="79">
        <f>IF([1]【スタッフ使用】受注管理表!F390=0,0,VLOOKUP([1]【スタッフ使用】受注管理表!F390,ピボット①!$E$3:$F$10,2,FALSE))</f>
        <v>0</v>
      </c>
      <c r="N390" s="79">
        <f t="shared" si="18"/>
        <v>0</v>
      </c>
      <c r="O390" s="83">
        <f>[1]【スタッフ使用】受注管理表!G390</f>
        <v>0</v>
      </c>
      <c r="P390" s="83" t="e">
        <f t="shared" si="19"/>
        <v>#N/A</v>
      </c>
      <c r="Q390" s="83" t="e">
        <f t="shared" si="20"/>
        <v>#N/A</v>
      </c>
    </row>
    <row r="391" spans="11:17" x14ac:dyDescent="0.4">
      <c r="K391" s="79">
        <f>IF([1]【スタッフ使用】受注管理表!D391=0,0,VLOOKUP([1]【スタッフ使用】受注管理表!D391,ピボット①!$B$3:$C$11,2,FALSE))</f>
        <v>0</v>
      </c>
      <c r="L391" s="79">
        <f>IF([1]【スタッフ使用】受注管理表!E391=0,0,VLOOKUP([1]【スタッフ使用】受注管理表!E391,ピボット①!$G$3:$H$25,2,FALSE))</f>
        <v>0</v>
      </c>
      <c r="M391" s="79">
        <f>IF([1]【スタッフ使用】受注管理表!F391=0,0,VLOOKUP([1]【スタッフ使用】受注管理表!F391,ピボット①!$E$3:$F$10,2,FALSE))</f>
        <v>0</v>
      </c>
      <c r="N391" s="79">
        <f t="shared" si="18"/>
        <v>0</v>
      </c>
      <c r="O391" s="83">
        <f>[1]【スタッフ使用】受注管理表!G391</f>
        <v>0</v>
      </c>
      <c r="P391" s="83" t="e">
        <f t="shared" si="19"/>
        <v>#N/A</v>
      </c>
      <c r="Q391" s="83" t="e">
        <f t="shared" si="20"/>
        <v>#N/A</v>
      </c>
    </row>
    <row r="392" spans="11:17" x14ac:dyDescent="0.4">
      <c r="K392" s="79">
        <f>IF([1]【スタッフ使用】受注管理表!D392=0,0,VLOOKUP([1]【スタッフ使用】受注管理表!D392,ピボット①!$B$3:$C$11,2,FALSE))</f>
        <v>0</v>
      </c>
      <c r="L392" s="79">
        <f>IF([1]【スタッフ使用】受注管理表!E392=0,0,VLOOKUP([1]【スタッフ使用】受注管理表!E392,ピボット①!$G$3:$H$25,2,FALSE))</f>
        <v>0</v>
      </c>
      <c r="M392" s="79">
        <f>IF([1]【スタッフ使用】受注管理表!F392=0,0,VLOOKUP([1]【スタッフ使用】受注管理表!F392,ピボット①!$E$3:$F$10,2,FALSE))</f>
        <v>0</v>
      </c>
      <c r="N392" s="79">
        <f t="shared" si="18"/>
        <v>0</v>
      </c>
      <c r="O392" s="83">
        <f>[1]【スタッフ使用】受注管理表!G392</f>
        <v>0</v>
      </c>
      <c r="P392" s="83" t="e">
        <f t="shared" si="19"/>
        <v>#N/A</v>
      </c>
      <c r="Q392" s="83" t="e">
        <f t="shared" si="20"/>
        <v>#N/A</v>
      </c>
    </row>
    <row r="393" spans="11:17" x14ac:dyDescent="0.4">
      <c r="K393" s="79">
        <f>IF([1]【スタッフ使用】受注管理表!D393=0,0,VLOOKUP([1]【スタッフ使用】受注管理表!D393,ピボット①!$B$3:$C$11,2,FALSE))</f>
        <v>0</v>
      </c>
      <c r="L393" s="79">
        <f>IF([1]【スタッフ使用】受注管理表!E393=0,0,VLOOKUP([1]【スタッフ使用】受注管理表!E393,ピボット①!$G$3:$H$25,2,FALSE))</f>
        <v>0</v>
      </c>
      <c r="M393" s="79">
        <f>IF([1]【スタッフ使用】受注管理表!F393=0,0,VLOOKUP([1]【スタッフ使用】受注管理表!F393,ピボット①!$E$3:$F$10,2,FALSE))</f>
        <v>0</v>
      </c>
      <c r="N393" s="79">
        <f t="shared" si="18"/>
        <v>0</v>
      </c>
      <c r="O393" s="83">
        <f>[1]【スタッフ使用】受注管理表!G393</f>
        <v>0</v>
      </c>
      <c r="P393" s="83" t="e">
        <f t="shared" si="19"/>
        <v>#N/A</v>
      </c>
      <c r="Q393" s="83" t="e">
        <f t="shared" si="20"/>
        <v>#N/A</v>
      </c>
    </row>
    <row r="394" spans="11:17" x14ac:dyDescent="0.4">
      <c r="K394" s="79">
        <f>IF([1]【スタッフ使用】受注管理表!D394=0,0,VLOOKUP([1]【スタッフ使用】受注管理表!D394,ピボット①!$B$3:$C$11,2,FALSE))</f>
        <v>0</v>
      </c>
      <c r="L394" s="79">
        <f>IF([1]【スタッフ使用】受注管理表!E394=0,0,VLOOKUP([1]【スタッフ使用】受注管理表!E394,ピボット①!$G$3:$H$25,2,FALSE))</f>
        <v>0</v>
      </c>
      <c r="M394" s="79">
        <f>IF([1]【スタッフ使用】受注管理表!F394=0,0,VLOOKUP([1]【スタッフ使用】受注管理表!F394,ピボット①!$E$3:$F$10,2,FALSE))</f>
        <v>0</v>
      </c>
      <c r="N394" s="79">
        <f t="shared" si="18"/>
        <v>0</v>
      </c>
      <c r="O394" s="83">
        <f>[1]【スタッフ使用】受注管理表!G394</f>
        <v>0</v>
      </c>
      <c r="P394" s="83" t="e">
        <f t="shared" si="19"/>
        <v>#N/A</v>
      </c>
      <c r="Q394" s="83" t="e">
        <f t="shared" si="20"/>
        <v>#N/A</v>
      </c>
    </row>
    <row r="395" spans="11:17" x14ac:dyDescent="0.4">
      <c r="K395" s="79">
        <f>IF([1]【スタッフ使用】受注管理表!D395=0,0,VLOOKUP([1]【スタッフ使用】受注管理表!D395,ピボット①!$B$3:$C$11,2,FALSE))</f>
        <v>0</v>
      </c>
      <c r="L395" s="79">
        <f>IF([1]【スタッフ使用】受注管理表!E395=0,0,VLOOKUP([1]【スタッフ使用】受注管理表!E395,ピボット①!$G$3:$H$25,2,FALSE))</f>
        <v>0</v>
      </c>
      <c r="M395" s="79">
        <f>IF([1]【スタッフ使用】受注管理表!F395=0,0,VLOOKUP([1]【スタッフ使用】受注管理表!F395,ピボット①!$E$3:$F$10,2,FALSE))</f>
        <v>0</v>
      </c>
      <c r="N395" s="79">
        <f t="shared" si="18"/>
        <v>0</v>
      </c>
      <c r="O395" s="83">
        <f>[1]【スタッフ使用】受注管理表!G395</f>
        <v>0</v>
      </c>
      <c r="P395" s="83" t="e">
        <f t="shared" si="19"/>
        <v>#N/A</v>
      </c>
      <c r="Q395" s="83" t="e">
        <f t="shared" si="20"/>
        <v>#N/A</v>
      </c>
    </row>
    <row r="396" spans="11:17" x14ac:dyDescent="0.4">
      <c r="K396" s="79">
        <f>IF([1]【スタッフ使用】受注管理表!D396=0,0,VLOOKUP([1]【スタッフ使用】受注管理表!D396,ピボット①!$B$3:$C$11,2,FALSE))</f>
        <v>0</v>
      </c>
      <c r="L396" s="79">
        <f>IF([1]【スタッフ使用】受注管理表!E396=0,0,VLOOKUP([1]【スタッフ使用】受注管理表!E396,ピボット①!$G$3:$H$25,2,FALSE))</f>
        <v>0</v>
      </c>
      <c r="M396" s="79">
        <f>IF([1]【スタッフ使用】受注管理表!F396=0,0,VLOOKUP([1]【スタッフ使用】受注管理表!F396,ピボット①!$E$3:$F$10,2,FALSE))</f>
        <v>0</v>
      </c>
      <c r="N396" s="79">
        <f t="shared" si="18"/>
        <v>0</v>
      </c>
      <c r="O396" s="83">
        <f>[1]【スタッフ使用】受注管理表!G396</f>
        <v>0</v>
      </c>
      <c r="P396" s="83" t="e">
        <f t="shared" si="19"/>
        <v>#N/A</v>
      </c>
      <c r="Q396" s="83" t="e">
        <f t="shared" si="20"/>
        <v>#N/A</v>
      </c>
    </row>
    <row r="397" spans="11:17" x14ac:dyDescent="0.4">
      <c r="K397" s="79">
        <f>IF([1]【スタッフ使用】受注管理表!D397=0,0,VLOOKUP([1]【スタッフ使用】受注管理表!D397,ピボット①!$B$3:$C$11,2,FALSE))</f>
        <v>0</v>
      </c>
      <c r="L397" s="79">
        <f>IF([1]【スタッフ使用】受注管理表!E397=0,0,VLOOKUP([1]【スタッフ使用】受注管理表!E397,ピボット①!$G$3:$H$25,2,FALSE))</f>
        <v>0</v>
      </c>
      <c r="M397" s="79">
        <f>IF([1]【スタッフ使用】受注管理表!F397=0,0,VLOOKUP([1]【スタッフ使用】受注管理表!F397,ピボット①!$E$3:$F$10,2,FALSE))</f>
        <v>0</v>
      </c>
      <c r="N397" s="79">
        <f t="shared" si="18"/>
        <v>0</v>
      </c>
      <c r="O397" s="83">
        <f>[1]【スタッフ使用】受注管理表!G397</f>
        <v>0</v>
      </c>
      <c r="P397" s="83" t="e">
        <f t="shared" si="19"/>
        <v>#N/A</v>
      </c>
      <c r="Q397" s="83" t="e">
        <f t="shared" si="20"/>
        <v>#N/A</v>
      </c>
    </row>
    <row r="398" spans="11:17" x14ac:dyDescent="0.4">
      <c r="K398" s="79">
        <f>IF([1]【スタッフ使用】受注管理表!D398=0,0,VLOOKUP([1]【スタッフ使用】受注管理表!D398,ピボット①!$B$3:$C$11,2,FALSE))</f>
        <v>0</v>
      </c>
      <c r="L398" s="79">
        <f>IF([1]【スタッフ使用】受注管理表!E398=0,0,VLOOKUP([1]【スタッフ使用】受注管理表!E398,ピボット①!$G$3:$H$25,2,FALSE))</f>
        <v>0</v>
      </c>
      <c r="M398" s="79">
        <f>IF([1]【スタッフ使用】受注管理表!F398=0,0,VLOOKUP([1]【スタッフ使用】受注管理表!F398,ピボット①!$E$3:$F$10,2,FALSE))</f>
        <v>0</v>
      </c>
      <c r="N398" s="79">
        <f t="shared" si="18"/>
        <v>0</v>
      </c>
      <c r="O398" s="83">
        <f>[1]【スタッフ使用】受注管理表!G398</f>
        <v>0</v>
      </c>
      <c r="P398" s="83" t="e">
        <f t="shared" si="19"/>
        <v>#N/A</v>
      </c>
      <c r="Q398" s="83" t="e">
        <f t="shared" si="20"/>
        <v>#N/A</v>
      </c>
    </row>
    <row r="399" spans="11:17" x14ac:dyDescent="0.4">
      <c r="K399" s="79">
        <f>IF([1]【スタッフ使用】受注管理表!D399=0,0,VLOOKUP([1]【スタッフ使用】受注管理表!D399,ピボット①!$B$3:$C$11,2,FALSE))</f>
        <v>0</v>
      </c>
      <c r="L399" s="79">
        <f>IF([1]【スタッフ使用】受注管理表!E399=0,0,VLOOKUP([1]【スタッフ使用】受注管理表!E399,ピボット①!$G$3:$H$25,2,FALSE))</f>
        <v>0</v>
      </c>
      <c r="M399" s="79">
        <f>IF([1]【スタッフ使用】受注管理表!F399=0,0,VLOOKUP([1]【スタッフ使用】受注管理表!F399,ピボット①!$E$3:$F$10,2,FALSE))</f>
        <v>0</v>
      </c>
      <c r="N399" s="79">
        <f t="shared" si="18"/>
        <v>0</v>
      </c>
      <c r="O399" s="83">
        <f>[1]【スタッフ使用】受注管理表!G399</f>
        <v>0</v>
      </c>
      <c r="P399" s="83" t="e">
        <f t="shared" si="19"/>
        <v>#N/A</v>
      </c>
      <c r="Q399" s="83" t="e">
        <f t="shared" si="20"/>
        <v>#N/A</v>
      </c>
    </row>
    <row r="400" spans="11:17" x14ac:dyDescent="0.4">
      <c r="K400" s="79">
        <f>IF([1]【スタッフ使用】受注管理表!D400=0,0,VLOOKUP([1]【スタッフ使用】受注管理表!D400,ピボット①!$B$3:$C$11,2,FALSE))</f>
        <v>0</v>
      </c>
      <c r="L400" s="79">
        <f>IF([1]【スタッフ使用】受注管理表!E400=0,0,VLOOKUP([1]【スタッフ使用】受注管理表!E400,ピボット①!$G$3:$H$25,2,FALSE))</f>
        <v>0</v>
      </c>
      <c r="M400" s="79">
        <f>IF([1]【スタッフ使用】受注管理表!F400=0,0,VLOOKUP([1]【スタッフ使用】受注管理表!F400,ピボット①!$E$3:$F$10,2,FALSE))</f>
        <v>0</v>
      </c>
      <c r="N400" s="79">
        <f t="shared" si="18"/>
        <v>0</v>
      </c>
      <c r="O400" s="83">
        <f>[1]【スタッフ使用】受注管理表!G400</f>
        <v>0</v>
      </c>
      <c r="P400" s="83" t="e">
        <f t="shared" si="19"/>
        <v>#N/A</v>
      </c>
      <c r="Q400" s="83" t="e">
        <f t="shared" si="20"/>
        <v>#N/A</v>
      </c>
    </row>
    <row r="401" spans="11:17" x14ac:dyDescent="0.4">
      <c r="K401" s="79">
        <f>IF([1]【スタッフ使用】受注管理表!D401=0,0,VLOOKUP([1]【スタッフ使用】受注管理表!D401,ピボット①!$B$3:$C$11,2,FALSE))</f>
        <v>0</v>
      </c>
      <c r="L401" s="79">
        <f>IF([1]【スタッフ使用】受注管理表!E401=0,0,VLOOKUP([1]【スタッフ使用】受注管理表!E401,ピボット①!$G$3:$H$25,2,FALSE))</f>
        <v>0</v>
      </c>
      <c r="M401" s="79">
        <f>IF([1]【スタッフ使用】受注管理表!F401=0,0,VLOOKUP([1]【スタッフ使用】受注管理表!F401,ピボット①!$E$3:$F$10,2,FALSE))</f>
        <v>0</v>
      </c>
      <c r="N401" s="79">
        <f t="shared" si="18"/>
        <v>0</v>
      </c>
      <c r="O401" s="83">
        <f>[1]【スタッフ使用】受注管理表!G401</f>
        <v>0</v>
      </c>
      <c r="P401" s="83" t="e">
        <f t="shared" si="19"/>
        <v>#N/A</v>
      </c>
      <c r="Q401" s="83" t="e">
        <f t="shared" si="20"/>
        <v>#N/A</v>
      </c>
    </row>
    <row r="402" spans="11:17" x14ac:dyDescent="0.4">
      <c r="K402" s="79">
        <f>IF([1]【スタッフ使用】受注管理表!D402=0,0,VLOOKUP([1]【スタッフ使用】受注管理表!D402,ピボット①!$B$3:$C$11,2,FALSE))</f>
        <v>0</v>
      </c>
      <c r="L402" s="79">
        <f>IF([1]【スタッフ使用】受注管理表!E402=0,0,VLOOKUP([1]【スタッフ使用】受注管理表!E402,ピボット①!$G$3:$H$25,2,FALSE))</f>
        <v>0</v>
      </c>
      <c r="M402" s="79">
        <f>IF([1]【スタッフ使用】受注管理表!F402=0,0,VLOOKUP([1]【スタッフ使用】受注管理表!F402,ピボット①!$E$3:$F$10,2,FALSE))</f>
        <v>0</v>
      </c>
      <c r="N402" s="79">
        <f t="shared" si="18"/>
        <v>0</v>
      </c>
      <c r="O402" s="83">
        <f>[1]【スタッフ使用】受注管理表!G402</f>
        <v>0</v>
      </c>
      <c r="P402" s="83" t="e">
        <f t="shared" si="19"/>
        <v>#N/A</v>
      </c>
      <c r="Q402" s="83" t="e">
        <f t="shared" si="20"/>
        <v>#N/A</v>
      </c>
    </row>
    <row r="403" spans="11:17" x14ac:dyDescent="0.4">
      <c r="K403" s="79">
        <f>IF([1]【スタッフ使用】受注管理表!D403=0,0,VLOOKUP([1]【スタッフ使用】受注管理表!D403,ピボット①!$B$3:$C$11,2,FALSE))</f>
        <v>0</v>
      </c>
      <c r="L403" s="79">
        <f>IF([1]【スタッフ使用】受注管理表!E403=0,0,VLOOKUP([1]【スタッフ使用】受注管理表!E403,ピボット①!$G$3:$H$25,2,FALSE))</f>
        <v>0</v>
      </c>
      <c r="M403" s="79">
        <f>IF([1]【スタッフ使用】受注管理表!F403=0,0,VLOOKUP([1]【スタッフ使用】受注管理表!F403,ピボット①!$E$3:$F$10,2,FALSE))</f>
        <v>0</v>
      </c>
      <c r="N403" s="79">
        <f t="shared" si="18"/>
        <v>0</v>
      </c>
      <c r="O403" s="83">
        <f>[1]【スタッフ使用】受注管理表!G403</f>
        <v>0</v>
      </c>
      <c r="P403" s="83" t="e">
        <f t="shared" si="19"/>
        <v>#N/A</v>
      </c>
      <c r="Q403" s="83" t="e">
        <f t="shared" si="20"/>
        <v>#N/A</v>
      </c>
    </row>
    <row r="404" spans="11:17" x14ac:dyDescent="0.4">
      <c r="K404" s="79">
        <f>IF([1]【スタッフ使用】受注管理表!D404=0,0,VLOOKUP([1]【スタッフ使用】受注管理表!D404,ピボット①!$B$3:$C$11,2,FALSE))</f>
        <v>0</v>
      </c>
      <c r="L404" s="79">
        <f>IF([1]【スタッフ使用】受注管理表!E404=0,0,VLOOKUP([1]【スタッフ使用】受注管理表!E404,ピボット①!$G$3:$H$25,2,FALSE))</f>
        <v>0</v>
      </c>
      <c r="M404" s="79">
        <f>IF([1]【スタッフ使用】受注管理表!F404=0,0,VLOOKUP([1]【スタッフ使用】受注管理表!F404,ピボット①!$E$3:$F$10,2,FALSE))</f>
        <v>0</v>
      </c>
      <c r="N404" s="79">
        <f t="shared" si="18"/>
        <v>0</v>
      </c>
      <c r="O404" s="83">
        <f>[1]【スタッフ使用】受注管理表!G404</f>
        <v>0</v>
      </c>
      <c r="P404" s="83" t="e">
        <f t="shared" si="19"/>
        <v>#N/A</v>
      </c>
      <c r="Q404" s="83" t="e">
        <f t="shared" si="20"/>
        <v>#N/A</v>
      </c>
    </row>
    <row r="405" spans="11:17" x14ac:dyDescent="0.4">
      <c r="K405" s="79">
        <f>IF([1]【スタッフ使用】受注管理表!D405=0,0,VLOOKUP([1]【スタッフ使用】受注管理表!D405,ピボット①!$B$3:$C$11,2,FALSE))</f>
        <v>0</v>
      </c>
      <c r="L405" s="79">
        <f>IF([1]【スタッフ使用】受注管理表!E405=0,0,VLOOKUP([1]【スタッフ使用】受注管理表!E405,ピボット①!$G$3:$H$25,2,FALSE))</f>
        <v>0</v>
      </c>
      <c r="M405" s="79">
        <f>IF([1]【スタッフ使用】受注管理表!F405=0,0,VLOOKUP([1]【スタッフ使用】受注管理表!F405,ピボット①!$E$3:$F$10,2,FALSE))</f>
        <v>0</v>
      </c>
      <c r="N405" s="79">
        <f t="shared" si="18"/>
        <v>0</v>
      </c>
      <c r="O405" s="83">
        <f>[1]【スタッフ使用】受注管理表!G405</f>
        <v>0</v>
      </c>
      <c r="P405" s="83" t="e">
        <f t="shared" si="19"/>
        <v>#N/A</v>
      </c>
      <c r="Q405" s="83" t="e">
        <f t="shared" si="20"/>
        <v>#N/A</v>
      </c>
    </row>
    <row r="406" spans="11:17" x14ac:dyDescent="0.4">
      <c r="K406" s="79">
        <f>IF([1]【スタッフ使用】受注管理表!D406=0,0,VLOOKUP([1]【スタッフ使用】受注管理表!D406,ピボット①!$B$3:$C$11,2,FALSE))</f>
        <v>0</v>
      </c>
      <c r="L406" s="79">
        <f>IF([1]【スタッフ使用】受注管理表!E406=0,0,VLOOKUP([1]【スタッフ使用】受注管理表!E406,ピボット①!$G$3:$H$25,2,FALSE))</f>
        <v>0</v>
      </c>
      <c r="M406" s="79">
        <f>IF([1]【スタッフ使用】受注管理表!F406=0,0,VLOOKUP([1]【スタッフ使用】受注管理表!F406,ピボット①!$E$3:$F$10,2,FALSE))</f>
        <v>0</v>
      </c>
      <c r="N406" s="79">
        <f t="shared" si="18"/>
        <v>0</v>
      </c>
      <c r="O406" s="83">
        <f>[1]【スタッフ使用】受注管理表!G406</f>
        <v>0</v>
      </c>
      <c r="P406" s="83" t="e">
        <f t="shared" si="19"/>
        <v>#N/A</v>
      </c>
      <c r="Q406" s="83" t="e">
        <f t="shared" si="20"/>
        <v>#N/A</v>
      </c>
    </row>
    <row r="407" spans="11:17" x14ac:dyDescent="0.4">
      <c r="K407" s="79">
        <f>IF([1]【スタッフ使用】受注管理表!D407=0,0,VLOOKUP([1]【スタッフ使用】受注管理表!D407,ピボット①!$B$3:$C$11,2,FALSE))</f>
        <v>0</v>
      </c>
      <c r="L407" s="79">
        <f>IF([1]【スタッフ使用】受注管理表!E407=0,0,VLOOKUP([1]【スタッフ使用】受注管理表!E407,ピボット①!$G$3:$H$25,2,FALSE))</f>
        <v>0</v>
      </c>
      <c r="M407" s="79">
        <f>IF([1]【スタッフ使用】受注管理表!F407=0,0,VLOOKUP([1]【スタッフ使用】受注管理表!F407,ピボット①!$E$3:$F$10,2,FALSE))</f>
        <v>0</v>
      </c>
      <c r="N407" s="79">
        <f t="shared" si="18"/>
        <v>0</v>
      </c>
      <c r="O407" s="83">
        <f>[1]【スタッフ使用】受注管理表!G407</f>
        <v>0</v>
      </c>
      <c r="P407" s="83" t="e">
        <f t="shared" si="19"/>
        <v>#N/A</v>
      </c>
      <c r="Q407" s="83" t="e">
        <f t="shared" si="20"/>
        <v>#N/A</v>
      </c>
    </row>
    <row r="408" spans="11:17" x14ac:dyDescent="0.4">
      <c r="K408" s="79">
        <f>IF([1]【スタッフ使用】受注管理表!D408=0,0,VLOOKUP([1]【スタッフ使用】受注管理表!D408,ピボット①!$B$3:$C$11,2,FALSE))</f>
        <v>0</v>
      </c>
      <c r="L408" s="79">
        <f>IF([1]【スタッフ使用】受注管理表!E408=0,0,VLOOKUP([1]【スタッフ使用】受注管理表!E408,ピボット①!$G$3:$H$25,2,FALSE))</f>
        <v>0</v>
      </c>
      <c r="M408" s="79">
        <f>IF([1]【スタッフ使用】受注管理表!F408=0,0,VLOOKUP([1]【スタッフ使用】受注管理表!F408,ピボット①!$E$3:$F$10,2,FALSE))</f>
        <v>0</v>
      </c>
      <c r="N408" s="79">
        <f t="shared" si="18"/>
        <v>0</v>
      </c>
      <c r="O408" s="83">
        <f>[1]【スタッフ使用】受注管理表!G408</f>
        <v>0</v>
      </c>
      <c r="P408" s="83" t="e">
        <f t="shared" si="19"/>
        <v>#N/A</v>
      </c>
      <c r="Q408" s="83" t="e">
        <f t="shared" si="20"/>
        <v>#N/A</v>
      </c>
    </row>
    <row r="409" spans="11:17" x14ac:dyDescent="0.4">
      <c r="K409" s="79">
        <f>IF([1]【スタッフ使用】受注管理表!D409=0,0,VLOOKUP([1]【スタッフ使用】受注管理表!D409,ピボット①!$B$3:$C$11,2,FALSE))</f>
        <v>0</v>
      </c>
      <c r="L409" s="79">
        <f>IF([1]【スタッフ使用】受注管理表!E409=0,0,VLOOKUP([1]【スタッフ使用】受注管理表!E409,ピボット①!$G$3:$H$25,2,FALSE))</f>
        <v>0</v>
      </c>
      <c r="M409" s="79">
        <f>IF([1]【スタッフ使用】受注管理表!F409=0,0,VLOOKUP([1]【スタッフ使用】受注管理表!F409,ピボット①!$E$3:$F$10,2,FALSE))</f>
        <v>0</v>
      </c>
      <c r="N409" s="79">
        <f t="shared" si="18"/>
        <v>0</v>
      </c>
      <c r="O409" s="83">
        <f>[1]【スタッフ使用】受注管理表!G409</f>
        <v>0</v>
      </c>
      <c r="P409" s="83" t="e">
        <f t="shared" si="19"/>
        <v>#N/A</v>
      </c>
      <c r="Q409" s="83" t="e">
        <f t="shared" si="20"/>
        <v>#N/A</v>
      </c>
    </row>
    <row r="410" spans="11:17" x14ac:dyDescent="0.4">
      <c r="K410" s="79">
        <f>IF([1]【スタッフ使用】受注管理表!D410=0,0,VLOOKUP([1]【スタッフ使用】受注管理表!D410,ピボット①!$B$3:$C$11,2,FALSE))</f>
        <v>0</v>
      </c>
      <c r="L410" s="79">
        <f>IF([1]【スタッフ使用】受注管理表!E410=0,0,VLOOKUP([1]【スタッフ使用】受注管理表!E410,ピボット①!$G$3:$H$25,2,FALSE))</f>
        <v>0</v>
      </c>
      <c r="M410" s="79">
        <f>IF([1]【スタッフ使用】受注管理表!F410=0,0,VLOOKUP([1]【スタッフ使用】受注管理表!F410,ピボット①!$E$3:$F$10,2,FALSE))</f>
        <v>0</v>
      </c>
      <c r="N410" s="79">
        <f t="shared" si="18"/>
        <v>0</v>
      </c>
      <c r="O410" s="83">
        <f>[1]【スタッフ使用】受注管理表!G410</f>
        <v>0</v>
      </c>
      <c r="P410" s="83" t="e">
        <f t="shared" si="19"/>
        <v>#N/A</v>
      </c>
      <c r="Q410" s="83" t="e">
        <f t="shared" si="20"/>
        <v>#N/A</v>
      </c>
    </row>
    <row r="411" spans="11:17" x14ac:dyDescent="0.4">
      <c r="K411" s="79">
        <f>IF([1]【スタッフ使用】受注管理表!D411=0,0,VLOOKUP([1]【スタッフ使用】受注管理表!D411,ピボット①!$B$3:$C$11,2,FALSE))</f>
        <v>0</v>
      </c>
      <c r="L411" s="79">
        <f>IF([1]【スタッフ使用】受注管理表!E411=0,0,VLOOKUP([1]【スタッフ使用】受注管理表!E411,ピボット①!$G$3:$H$25,2,FALSE))</f>
        <v>0</v>
      </c>
      <c r="M411" s="79">
        <f>IF([1]【スタッフ使用】受注管理表!F411=0,0,VLOOKUP([1]【スタッフ使用】受注管理表!F411,ピボット①!$E$3:$F$10,2,FALSE))</f>
        <v>0</v>
      </c>
      <c r="N411" s="79">
        <f t="shared" si="18"/>
        <v>0</v>
      </c>
      <c r="O411" s="83">
        <f>[1]【スタッフ使用】受注管理表!G411</f>
        <v>0</v>
      </c>
      <c r="P411" s="83" t="e">
        <f t="shared" si="19"/>
        <v>#N/A</v>
      </c>
      <c r="Q411" s="83" t="e">
        <f t="shared" si="20"/>
        <v>#N/A</v>
      </c>
    </row>
    <row r="412" spans="11:17" x14ac:dyDescent="0.4">
      <c r="K412" s="79">
        <f>IF([1]【スタッフ使用】受注管理表!D412=0,0,VLOOKUP([1]【スタッフ使用】受注管理表!D412,ピボット①!$B$3:$C$11,2,FALSE))</f>
        <v>0</v>
      </c>
      <c r="L412" s="79">
        <f>IF([1]【スタッフ使用】受注管理表!E412=0,0,VLOOKUP([1]【スタッフ使用】受注管理表!E412,ピボット①!$G$3:$H$25,2,FALSE))</f>
        <v>0</v>
      </c>
      <c r="M412" s="79">
        <f>IF([1]【スタッフ使用】受注管理表!F412=0,0,VLOOKUP([1]【スタッフ使用】受注管理表!F412,ピボット①!$E$3:$F$10,2,FALSE))</f>
        <v>0</v>
      </c>
      <c r="N412" s="79">
        <f t="shared" si="18"/>
        <v>0</v>
      </c>
      <c r="O412" s="83">
        <f>[1]【スタッフ使用】受注管理表!G412</f>
        <v>0</v>
      </c>
      <c r="P412" s="83" t="e">
        <f t="shared" si="19"/>
        <v>#N/A</v>
      </c>
      <c r="Q412" s="83" t="e">
        <f t="shared" si="20"/>
        <v>#N/A</v>
      </c>
    </row>
    <row r="413" spans="11:17" x14ac:dyDescent="0.4">
      <c r="K413" s="79">
        <f>IF([1]【スタッフ使用】受注管理表!D413=0,0,VLOOKUP([1]【スタッフ使用】受注管理表!D413,ピボット①!$B$3:$C$11,2,FALSE))</f>
        <v>0</v>
      </c>
      <c r="L413" s="79">
        <f>IF([1]【スタッフ使用】受注管理表!E413=0,0,VLOOKUP([1]【スタッフ使用】受注管理表!E413,ピボット①!$G$3:$H$25,2,FALSE))</f>
        <v>0</v>
      </c>
      <c r="M413" s="79">
        <f>IF([1]【スタッフ使用】受注管理表!F413=0,0,VLOOKUP([1]【スタッフ使用】受注管理表!F413,ピボット①!$E$3:$F$10,2,FALSE))</f>
        <v>0</v>
      </c>
      <c r="N413" s="79">
        <f t="shared" si="18"/>
        <v>0</v>
      </c>
      <c r="O413" s="83">
        <f>[1]【スタッフ使用】受注管理表!G413</f>
        <v>0</v>
      </c>
      <c r="P413" s="83" t="e">
        <f t="shared" si="19"/>
        <v>#N/A</v>
      </c>
      <c r="Q413" s="83" t="e">
        <f t="shared" si="20"/>
        <v>#N/A</v>
      </c>
    </row>
    <row r="414" spans="11:17" x14ac:dyDescent="0.4">
      <c r="K414" s="79">
        <f>IF([1]【スタッフ使用】受注管理表!D414=0,0,VLOOKUP([1]【スタッフ使用】受注管理表!D414,ピボット①!$B$3:$C$11,2,FALSE))</f>
        <v>0</v>
      </c>
      <c r="L414" s="79">
        <f>IF([1]【スタッフ使用】受注管理表!E414=0,0,VLOOKUP([1]【スタッフ使用】受注管理表!E414,ピボット①!$G$3:$H$25,2,FALSE))</f>
        <v>0</v>
      </c>
      <c r="M414" s="79">
        <f>IF([1]【スタッフ使用】受注管理表!F414=0,0,VLOOKUP([1]【スタッフ使用】受注管理表!F414,ピボット①!$E$3:$F$10,2,FALSE))</f>
        <v>0</v>
      </c>
      <c r="N414" s="79">
        <f t="shared" si="18"/>
        <v>0</v>
      </c>
      <c r="O414" s="83">
        <f>[1]【スタッフ使用】受注管理表!G414</f>
        <v>0</v>
      </c>
      <c r="P414" s="83" t="e">
        <f t="shared" si="19"/>
        <v>#N/A</v>
      </c>
      <c r="Q414" s="83" t="e">
        <f t="shared" si="20"/>
        <v>#N/A</v>
      </c>
    </row>
    <row r="415" spans="11:17" x14ac:dyDescent="0.4">
      <c r="K415" s="79">
        <f>IF([1]【スタッフ使用】受注管理表!D415=0,0,VLOOKUP([1]【スタッフ使用】受注管理表!D415,ピボット①!$B$3:$C$11,2,FALSE))</f>
        <v>0</v>
      </c>
      <c r="L415" s="79">
        <f>IF([1]【スタッフ使用】受注管理表!E415=0,0,VLOOKUP([1]【スタッフ使用】受注管理表!E415,ピボット①!$G$3:$H$25,2,FALSE))</f>
        <v>0</v>
      </c>
      <c r="M415" s="79">
        <f>IF([1]【スタッフ使用】受注管理表!F415=0,0,VLOOKUP([1]【スタッフ使用】受注管理表!F415,ピボット①!$E$3:$F$10,2,FALSE))</f>
        <v>0</v>
      </c>
      <c r="N415" s="79">
        <f t="shared" si="18"/>
        <v>0</v>
      </c>
      <c r="O415" s="83">
        <f>[1]【スタッフ使用】受注管理表!G415</f>
        <v>0</v>
      </c>
      <c r="P415" s="83" t="e">
        <f t="shared" si="19"/>
        <v>#N/A</v>
      </c>
      <c r="Q415" s="83" t="e">
        <f t="shared" si="20"/>
        <v>#N/A</v>
      </c>
    </row>
    <row r="416" spans="11:17" x14ac:dyDescent="0.4">
      <c r="K416" s="79">
        <f>IF([1]【スタッフ使用】受注管理表!D416=0,0,VLOOKUP([1]【スタッフ使用】受注管理表!D416,ピボット①!$B$3:$C$11,2,FALSE))</f>
        <v>0</v>
      </c>
      <c r="L416" s="79">
        <f>IF([1]【スタッフ使用】受注管理表!E416=0,0,VLOOKUP([1]【スタッフ使用】受注管理表!E416,ピボット①!$G$3:$H$25,2,FALSE))</f>
        <v>0</v>
      </c>
      <c r="M416" s="79">
        <f>IF([1]【スタッフ使用】受注管理表!F416=0,0,VLOOKUP([1]【スタッフ使用】受注管理表!F416,ピボット①!$E$3:$F$10,2,FALSE))</f>
        <v>0</v>
      </c>
      <c r="N416" s="79">
        <f t="shared" si="18"/>
        <v>0</v>
      </c>
      <c r="O416" s="83">
        <f>[1]【スタッフ使用】受注管理表!G416</f>
        <v>0</v>
      </c>
      <c r="P416" s="83" t="e">
        <f t="shared" si="19"/>
        <v>#N/A</v>
      </c>
      <c r="Q416" s="83" t="e">
        <f t="shared" si="20"/>
        <v>#N/A</v>
      </c>
    </row>
    <row r="417" spans="11:17" x14ac:dyDescent="0.4">
      <c r="K417" s="79">
        <f>IF([1]【スタッフ使用】受注管理表!D417=0,0,VLOOKUP([1]【スタッフ使用】受注管理表!D417,ピボット①!$B$3:$C$11,2,FALSE))</f>
        <v>0</v>
      </c>
      <c r="L417" s="79">
        <f>IF([1]【スタッフ使用】受注管理表!E417=0,0,VLOOKUP([1]【スタッフ使用】受注管理表!E417,ピボット①!$G$3:$H$25,2,FALSE))</f>
        <v>0</v>
      </c>
      <c r="M417" s="79">
        <f>IF([1]【スタッフ使用】受注管理表!F417=0,0,VLOOKUP([1]【スタッフ使用】受注管理表!F417,ピボット①!$E$3:$F$10,2,FALSE))</f>
        <v>0</v>
      </c>
      <c r="N417" s="79">
        <f t="shared" si="18"/>
        <v>0</v>
      </c>
      <c r="O417" s="83">
        <f>[1]【スタッフ使用】受注管理表!G417</f>
        <v>0</v>
      </c>
      <c r="P417" s="83" t="e">
        <f t="shared" si="19"/>
        <v>#N/A</v>
      </c>
      <c r="Q417" s="83" t="e">
        <f t="shared" si="20"/>
        <v>#N/A</v>
      </c>
    </row>
    <row r="418" spans="11:17" x14ac:dyDescent="0.4">
      <c r="K418" s="79">
        <f>IF([1]【スタッフ使用】受注管理表!D418=0,0,VLOOKUP([1]【スタッフ使用】受注管理表!D418,ピボット①!$B$3:$C$11,2,FALSE))</f>
        <v>0</v>
      </c>
      <c r="L418" s="79">
        <f>IF([1]【スタッフ使用】受注管理表!E418=0,0,VLOOKUP([1]【スタッフ使用】受注管理表!E418,ピボット①!$G$3:$H$25,2,FALSE))</f>
        <v>0</v>
      </c>
      <c r="M418" s="79">
        <f>IF([1]【スタッフ使用】受注管理表!F418=0,0,VLOOKUP([1]【スタッフ使用】受注管理表!F418,ピボット①!$E$3:$F$10,2,FALSE))</f>
        <v>0</v>
      </c>
      <c r="N418" s="79">
        <f t="shared" si="18"/>
        <v>0</v>
      </c>
      <c r="O418" s="83">
        <f>[1]【スタッフ使用】受注管理表!G418</f>
        <v>0</v>
      </c>
      <c r="P418" s="83" t="e">
        <f t="shared" si="19"/>
        <v>#N/A</v>
      </c>
      <c r="Q418" s="83" t="e">
        <f t="shared" si="20"/>
        <v>#N/A</v>
      </c>
    </row>
    <row r="419" spans="11:17" x14ac:dyDescent="0.4">
      <c r="K419" s="79">
        <f>IF([1]【スタッフ使用】受注管理表!D419=0,0,VLOOKUP([1]【スタッフ使用】受注管理表!D419,ピボット①!$B$3:$C$11,2,FALSE))</f>
        <v>0</v>
      </c>
      <c r="L419" s="79">
        <f>IF([1]【スタッフ使用】受注管理表!E419=0,0,VLOOKUP([1]【スタッフ使用】受注管理表!E419,ピボット①!$G$3:$H$25,2,FALSE))</f>
        <v>0</v>
      </c>
      <c r="M419" s="79">
        <f>IF([1]【スタッフ使用】受注管理表!F419=0,0,VLOOKUP([1]【スタッフ使用】受注管理表!F419,ピボット①!$E$3:$F$10,2,FALSE))</f>
        <v>0</v>
      </c>
      <c r="N419" s="79">
        <f t="shared" si="18"/>
        <v>0</v>
      </c>
      <c r="O419" s="83">
        <f>[1]【スタッフ使用】受注管理表!G419</f>
        <v>0</v>
      </c>
      <c r="P419" s="83" t="e">
        <f t="shared" si="19"/>
        <v>#N/A</v>
      </c>
      <c r="Q419" s="83" t="e">
        <f t="shared" si="20"/>
        <v>#N/A</v>
      </c>
    </row>
    <row r="420" spans="11:17" x14ac:dyDescent="0.4">
      <c r="K420" s="79">
        <f>IF([1]【スタッフ使用】受注管理表!D420=0,0,VLOOKUP([1]【スタッフ使用】受注管理表!D420,ピボット①!$B$3:$C$11,2,FALSE))</f>
        <v>0</v>
      </c>
      <c r="L420" s="79">
        <f>IF([1]【スタッフ使用】受注管理表!E420=0,0,VLOOKUP([1]【スタッフ使用】受注管理表!E420,ピボット①!$G$3:$H$25,2,FALSE))</f>
        <v>0</v>
      </c>
      <c r="M420" s="79">
        <f>IF([1]【スタッフ使用】受注管理表!F420=0,0,VLOOKUP([1]【スタッフ使用】受注管理表!F420,ピボット①!$E$3:$F$10,2,FALSE))</f>
        <v>0</v>
      </c>
      <c r="N420" s="79">
        <f t="shared" si="18"/>
        <v>0</v>
      </c>
      <c r="O420" s="83">
        <f>[1]【スタッフ使用】受注管理表!G420</f>
        <v>0</v>
      </c>
      <c r="P420" s="83" t="e">
        <f t="shared" si="19"/>
        <v>#N/A</v>
      </c>
      <c r="Q420" s="83" t="e">
        <f t="shared" si="20"/>
        <v>#N/A</v>
      </c>
    </row>
    <row r="421" spans="11:17" x14ac:dyDescent="0.4">
      <c r="K421" s="79">
        <f>IF([1]【スタッフ使用】受注管理表!D421=0,0,VLOOKUP([1]【スタッフ使用】受注管理表!D421,ピボット①!$B$3:$C$11,2,FALSE))</f>
        <v>0</v>
      </c>
      <c r="L421" s="79">
        <f>IF([1]【スタッフ使用】受注管理表!E421=0,0,VLOOKUP([1]【スタッフ使用】受注管理表!E421,ピボット①!$G$3:$H$25,2,FALSE))</f>
        <v>0</v>
      </c>
      <c r="M421" s="79">
        <f>IF([1]【スタッフ使用】受注管理表!F421=0,0,VLOOKUP([1]【スタッフ使用】受注管理表!F421,ピボット①!$E$3:$F$10,2,FALSE))</f>
        <v>0</v>
      </c>
      <c r="N421" s="79">
        <f t="shared" si="18"/>
        <v>0</v>
      </c>
      <c r="O421" s="83">
        <f>[1]【スタッフ使用】受注管理表!G421</f>
        <v>0</v>
      </c>
      <c r="P421" s="83" t="e">
        <f t="shared" si="19"/>
        <v>#N/A</v>
      </c>
      <c r="Q421" s="83" t="e">
        <f t="shared" si="20"/>
        <v>#N/A</v>
      </c>
    </row>
    <row r="422" spans="11:17" x14ac:dyDescent="0.4">
      <c r="K422" s="79">
        <f>IF([1]【スタッフ使用】受注管理表!D422=0,0,VLOOKUP([1]【スタッフ使用】受注管理表!D422,ピボット①!$B$3:$C$11,2,FALSE))</f>
        <v>0</v>
      </c>
      <c r="L422" s="79">
        <f>IF([1]【スタッフ使用】受注管理表!E422=0,0,VLOOKUP([1]【スタッフ使用】受注管理表!E422,ピボット①!$G$3:$H$25,2,FALSE))</f>
        <v>0</v>
      </c>
      <c r="M422" s="79">
        <f>IF([1]【スタッフ使用】受注管理表!F422=0,0,VLOOKUP([1]【スタッフ使用】受注管理表!F422,ピボット①!$E$3:$F$10,2,FALSE))</f>
        <v>0</v>
      </c>
      <c r="N422" s="79">
        <f t="shared" si="18"/>
        <v>0</v>
      </c>
      <c r="O422" s="83">
        <f>[1]【スタッフ使用】受注管理表!G422</f>
        <v>0</v>
      </c>
      <c r="P422" s="83" t="e">
        <f t="shared" si="19"/>
        <v>#N/A</v>
      </c>
      <c r="Q422" s="83" t="e">
        <f t="shared" si="20"/>
        <v>#N/A</v>
      </c>
    </row>
    <row r="423" spans="11:17" x14ac:dyDescent="0.4">
      <c r="K423" s="79">
        <f>IF([1]【スタッフ使用】受注管理表!D423=0,0,VLOOKUP([1]【スタッフ使用】受注管理表!D423,ピボット①!$B$3:$C$11,2,FALSE))</f>
        <v>0</v>
      </c>
      <c r="L423" s="79">
        <f>IF([1]【スタッフ使用】受注管理表!E423=0,0,VLOOKUP([1]【スタッフ使用】受注管理表!E423,ピボット①!$G$3:$H$25,2,FALSE))</f>
        <v>0</v>
      </c>
      <c r="M423" s="79">
        <f>IF([1]【スタッフ使用】受注管理表!F423=0,0,VLOOKUP([1]【スタッフ使用】受注管理表!F423,ピボット①!$E$3:$F$10,2,FALSE))</f>
        <v>0</v>
      </c>
      <c r="N423" s="79">
        <f t="shared" si="18"/>
        <v>0</v>
      </c>
      <c r="O423" s="83">
        <f>[1]【スタッフ使用】受注管理表!G423</f>
        <v>0</v>
      </c>
      <c r="P423" s="83" t="e">
        <f t="shared" si="19"/>
        <v>#N/A</v>
      </c>
      <c r="Q423" s="83" t="e">
        <f t="shared" si="20"/>
        <v>#N/A</v>
      </c>
    </row>
    <row r="424" spans="11:17" x14ac:dyDescent="0.4">
      <c r="K424" s="79">
        <f>IF([1]【スタッフ使用】受注管理表!D424=0,0,VLOOKUP([1]【スタッフ使用】受注管理表!D424,ピボット①!$B$3:$C$11,2,FALSE))</f>
        <v>0</v>
      </c>
      <c r="L424" s="79">
        <f>IF([1]【スタッフ使用】受注管理表!E424=0,0,VLOOKUP([1]【スタッフ使用】受注管理表!E424,ピボット①!$G$3:$H$25,2,FALSE))</f>
        <v>0</v>
      </c>
      <c r="M424" s="79">
        <f>IF([1]【スタッフ使用】受注管理表!F424=0,0,VLOOKUP([1]【スタッフ使用】受注管理表!F424,ピボット①!$E$3:$F$10,2,FALSE))</f>
        <v>0</v>
      </c>
      <c r="N424" s="79">
        <f t="shared" si="18"/>
        <v>0</v>
      </c>
      <c r="O424" s="83">
        <f>[1]【スタッフ使用】受注管理表!G424</f>
        <v>0</v>
      </c>
      <c r="P424" s="83" t="e">
        <f t="shared" si="19"/>
        <v>#N/A</v>
      </c>
      <c r="Q424" s="83" t="e">
        <f t="shared" si="20"/>
        <v>#N/A</v>
      </c>
    </row>
    <row r="425" spans="11:17" x14ac:dyDescent="0.4">
      <c r="K425" s="79">
        <f>IF([1]【スタッフ使用】受注管理表!D425=0,0,VLOOKUP([1]【スタッフ使用】受注管理表!D425,ピボット①!$B$3:$C$11,2,FALSE))</f>
        <v>0</v>
      </c>
      <c r="L425" s="79">
        <f>IF([1]【スタッフ使用】受注管理表!E425=0,0,VLOOKUP([1]【スタッフ使用】受注管理表!E425,ピボット①!$G$3:$H$25,2,FALSE))</f>
        <v>0</v>
      </c>
      <c r="M425" s="79">
        <f>IF([1]【スタッフ使用】受注管理表!F425=0,0,VLOOKUP([1]【スタッフ使用】受注管理表!F425,ピボット①!$E$3:$F$10,2,FALSE))</f>
        <v>0</v>
      </c>
      <c r="N425" s="79">
        <f t="shared" si="18"/>
        <v>0</v>
      </c>
      <c r="O425" s="83">
        <f>[1]【スタッフ使用】受注管理表!G425</f>
        <v>0</v>
      </c>
      <c r="P425" s="83" t="e">
        <f t="shared" si="19"/>
        <v>#N/A</v>
      </c>
      <c r="Q425" s="83" t="e">
        <f t="shared" si="20"/>
        <v>#N/A</v>
      </c>
    </row>
    <row r="426" spans="11:17" x14ac:dyDescent="0.4">
      <c r="K426" s="79">
        <f>IF([1]【スタッフ使用】受注管理表!D426=0,0,VLOOKUP([1]【スタッフ使用】受注管理表!D426,ピボット①!$B$3:$C$11,2,FALSE))</f>
        <v>0</v>
      </c>
      <c r="L426" s="79">
        <f>IF([1]【スタッフ使用】受注管理表!E426=0,0,VLOOKUP([1]【スタッフ使用】受注管理表!E426,ピボット①!$G$3:$H$25,2,FALSE))</f>
        <v>0</v>
      </c>
      <c r="M426" s="79">
        <f>IF([1]【スタッフ使用】受注管理表!F426=0,0,VLOOKUP([1]【スタッフ使用】受注管理表!F426,ピボット①!$E$3:$F$10,2,FALSE))</f>
        <v>0</v>
      </c>
      <c r="N426" s="79">
        <f t="shared" si="18"/>
        <v>0</v>
      </c>
      <c r="O426" s="83">
        <f>[1]【スタッフ使用】受注管理表!G426</f>
        <v>0</v>
      </c>
      <c r="P426" s="83" t="e">
        <f t="shared" si="19"/>
        <v>#N/A</v>
      </c>
      <c r="Q426" s="83" t="e">
        <f t="shared" si="20"/>
        <v>#N/A</v>
      </c>
    </row>
    <row r="427" spans="11:17" x14ac:dyDescent="0.4">
      <c r="K427" s="79">
        <f>IF([1]【スタッフ使用】受注管理表!D427=0,0,VLOOKUP([1]【スタッフ使用】受注管理表!D427,ピボット①!$B$3:$C$11,2,FALSE))</f>
        <v>0</v>
      </c>
      <c r="L427" s="79">
        <f>IF([1]【スタッフ使用】受注管理表!E427=0,0,VLOOKUP([1]【スタッフ使用】受注管理表!E427,ピボット①!$G$3:$H$25,2,FALSE))</f>
        <v>0</v>
      </c>
      <c r="M427" s="79">
        <f>IF([1]【スタッフ使用】受注管理表!F427=0,0,VLOOKUP([1]【スタッフ使用】受注管理表!F427,ピボット①!$E$3:$F$10,2,FALSE))</f>
        <v>0</v>
      </c>
      <c r="N427" s="79">
        <f t="shared" si="18"/>
        <v>0</v>
      </c>
      <c r="O427" s="83">
        <f>[1]【スタッフ使用】受注管理表!G427</f>
        <v>0</v>
      </c>
      <c r="P427" s="83" t="e">
        <f t="shared" si="19"/>
        <v>#N/A</v>
      </c>
      <c r="Q427" s="83" t="e">
        <f t="shared" si="20"/>
        <v>#N/A</v>
      </c>
    </row>
    <row r="428" spans="11:17" x14ac:dyDescent="0.4">
      <c r="K428" s="79">
        <f>IF([1]【スタッフ使用】受注管理表!D428=0,0,VLOOKUP([1]【スタッフ使用】受注管理表!D428,ピボット①!$B$3:$C$11,2,FALSE))</f>
        <v>0</v>
      </c>
      <c r="L428" s="79">
        <f>IF([1]【スタッフ使用】受注管理表!E428=0,0,VLOOKUP([1]【スタッフ使用】受注管理表!E428,ピボット①!$G$3:$H$25,2,FALSE))</f>
        <v>0</v>
      </c>
      <c r="M428" s="79">
        <f>IF([1]【スタッフ使用】受注管理表!F428=0,0,VLOOKUP([1]【スタッフ使用】受注管理表!F428,ピボット①!$E$3:$F$10,2,FALSE))</f>
        <v>0</v>
      </c>
      <c r="N428" s="79">
        <f t="shared" si="18"/>
        <v>0</v>
      </c>
      <c r="O428" s="83">
        <f>[1]【スタッフ使用】受注管理表!G428</f>
        <v>0</v>
      </c>
      <c r="P428" s="83" t="e">
        <f t="shared" si="19"/>
        <v>#N/A</v>
      </c>
      <c r="Q428" s="83" t="e">
        <f t="shared" si="20"/>
        <v>#N/A</v>
      </c>
    </row>
    <row r="429" spans="11:17" x14ac:dyDescent="0.4">
      <c r="K429" s="79">
        <f>IF([1]【スタッフ使用】受注管理表!D429=0,0,VLOOKUP([1]【スタッフ使用】受注管理表!D429,ピボット①!$B$3:$C$11,2,FALSE))</f>
        <v>0</v>
      </c>
      <c r="L429" s="79">
        <f>IF([1]【スタッフ使用】受注管理表!E429=0,0,VLOOKUP([1]【スタッフ使用】受注管理表!E429,ピボット①!$G$3:$H$25,2,FALSE))</f>
        <v>0</v>
      </c>
      <c r="M429" s="79">
        <f>IF([1]【スタッフ使用】受注管理表!F429=0,0,VLOOKUP([1]【スタッフ使用】受注管理表!F429,ピボット①!$E$3:$F$10,2,FALSE))</f>
        <v>0</v>
      </c>
      <c r="N429" s="79">
        <f t="shared" si="18"/>
        <v>0</v>
      </c>
      <c r="O429" s="83">
        <f>[1]【スタッフ使用】受注管理表!G429</f>
        <v>0</v>
      </c>
      <c r="P429" s="83" t="e">
        <f t="shared" si="19"/>
        <v>#N/A</v>
      </c>
      <c r="Q429" s="83" t="e">
        <f t="shared" si="20"/>
        <v>#N/A</v>
      </c>
    </row>
    <row r="430" spans="11:17" x14ac:dyDescent="0.4">
      <c r="K430" s="79">
        <f>IF([1]【スタッフ使用】受注管理表!D430=0,0,VLOOKUP([1]【スタッフ使用】受注管理表!D430,ピボット①!$B$3:$C$11,2,FALSE))</f>
        <v>0</v>
      </c>
      <c r="L430" s="79">
        <f>IF([1]【スタッフ使用】受注管理表!E430=0,0,VLOOKUP([1]【スタッフ使用】受注管理表!E430,ピボット①!$G$3:$H$25,2,FALSE))</f>
        <v>0</v>
      </c>
      <c r="M430" s="79">
        <f>IF([1]【スタッフ使用】受注管理表!F430=0,0,VLOOKUP([1]【スタッフ使用】受注管理表!F430,ピボット①!$E$3:$F$10,2,FALSE))</f>
        <v>0</v>
      </c>
      <c r="N430" s="79">
        <f t="shared" si="18"/>
        <v>0</v>
      </c>
      <c r="O430" s="83">
        <f>[1]【スタッフ使用】受注管理表!G430</f>
        <v>0</v>
      </c>
      <c r="P430" s="83" t="e">
        <f t="shared" si="19"/>
        <v>#N/A</v>
      </c>
      <c r="Q430" s="83" t="e">
        <f t="shared" si="20"/>
        <v>#N/A</v>
      </c>
    </row>
    <row r="431" spans="11:17" x14ac:dyDescent="0.4">
      <c r="K431" s="79">
        <f>IF([1]【スタッフ使用】受注管理表!D431=0,0,VLOOKUP([1]【スタッフ使用】受注管理表!D431,ピボット①!$B$3:$C$11,2,FALSE))</f>
        <v>0</v>
      </c>
      <c r="L431" s="79">
        <f>IF([1]【スタッフ使用】受注管理表!E431=0,0,VLOOKUP([1]【スタッフ使用】受注管理表!E431,ピボット①!$G$3:$H$25,2,FALSE))</f>
        <v>0</v>
      </c>
      <c r="M431" s="79">
        <f>IF([1]【スタッフ使用】受注管理表!F431=0,0,VLOOKUP([1]【スタッフ使用】受注管理表!F431,ピボット①!$E$3:$F$10,2,FALSE))</f>
        <v>0</v>
      </c>
      <c r="N431" s="79">
        <f t="shared" si="18"/>
        <v>0</v>
      </c>
      <c r="O431" s="83">
        <f>[1]【スタッフ使用】受注管理表!G431</f>
        <v>0</v>
      </c>
      <c r="P431" s="83" t="e">
        <f t="shared" si="19"/>
        <v>#N/A</v>
      </c>
      <c r="Q431" s="83" t="e">
        <f t="shared" si="20"/>
        <v>#N/A</v>
      </c>
    </row>
    <row r="432" spans="11:17" x14ac:dyDescent="0.4">
      <c r="K432" s="79">
        <f>IF([1]【スタッフ使用】受注管理表!D432=0,0,VLOOKUP([1]【スタッフ使用】受注管理表!D432,ピボット①!$B$3:$C$11,2,FALSE))</f>
        <v>0</v>
      </c>
      <c r="L432" s="79">
        <f>IF([1]【スタッフ使用】受注管理表!E432=0,0,VLOOKUP([1]【スタッフ使用】受注管理表!E432,ピボット①!$G$3:$H$25,2,FALSE))</f>
        <v>0</v>
      </c>
      <c r="M432" s="79">
        <f>IF([1]【スタッフ使用】受注管理表!F432=0,0,VLOOKUP([1]【スタッフ使用】受注管理表!F432,ピボット①!$E$3:$F$10,2,FALSE))</f>
        <v>0</v>
      </c>
      <c r="N432" s="79">
        <f t="shared" si="18"/>
        <v>0</v>
      </c>
      <c r="O432" s="83">
        <f>[1]【スタッフ使用】受注管理表!G432</f>
        <v>0</v>
      </c>
      <c r="P432" s="83" t="e">
        <f t="shared" si="19"/>
        <v>#N/A</v>
      </c>
      <c r="Q432" s="83" t="e">
        <f t="shared" si="20"/>
        <v>#N/A</v>
      </c>
    </row>
    <row r="433" spans="11:17" x14ac:dyDescent="0.4">
      <c r="K433" s="79">
        <f>IF([1]【スタッフ使用】受注管理表!D433=0,0,VLOOKUP([1]【スタッフ使用】受注管理表!D433,ピボット①!$B$3:$C$11,2,FALSE))</f>
        <v>0</v>
      </c>
      <c r="L433" s="79">
        <f>IF([1]【スタッフ使用】受注管理表!E433=0,0,VLOOKUP([1]【スタッフ使用】受注管理表!E433,ピボット①!$G$3:$H$25,2,FALSE))</f>
        <v>0</v>
      </c>
      <c r="M433" s="79">
        <f>IF([1]【スタッフ使用】受注管理表!F433=0,0,VLOOKUP([1]【スタッフ使用】受注管理表!F433,ピボット①!$E$3:$F$10,2,FALSE))</f>
        <v>0</v>
      </c>
      <c r="N433" s="79">
        <f t="shared" si="18"/>
        <v>0</v>
      </c>
      <c r="O433" s="83">
        <f>[1]【スタッフ使用】受注管理表!G433</f>
        <v>0</v>
      </c>
      <c r="P433" s="83" t="e">
        <f t="shared" si="19"/>
        <v>#N/A</v>
      </c>
      <c r="Q433" s="83" t="e">
        <f t="shared" si="20"/>
        <v>#N/A</v>
      </c>
    </row>
    <row r="434" spans="11:17" x14ac:dyDescent="0.4">
      <c r="K434" s="79">
        <f>IF([1]【スタッフ使用】受注管理表!D434=0,0,VLOOKUP([1]【スタッフ使用】受注管理表!D434,ピボット①!$B$3:$C$11,2,FALSE))</f>
        <v>0</v>
      </c>
      <c r="L434" s="79">
        <f>IF([1]【スタッフ使用】受注管理表!E434=0,0,VLOOKUP([1]【スタッフ使用】受注管理表!E434,ピボット①!$G$3:$H$25,2,FALSE))</f>
        <v>0</v>
      </c>
      <c r="M434" s="79">
        <f>IF([1]【スタッフ使用】受注管理表!F434=0,0,VLOOKUP([1]【スタッフ使用】受注管理表!F434,ピボット①!$E$3:$F$10,2,FALSE))</f>
        <v>0</v>
      </c>
      <c r="N434" s="79">
        <f t="shared" si="18"/>
        <v>0</v>
      </c>
      <c r="O434" s="83">
        <f>[1]【スタッフ使用】受注管理表!G434</f>
        <v>0</v>
      </c>
      <c r="P434" s="83" t="e">
        <f t="shared" si="19"/>
        <v>#N/A</v>
      </c>
      <c r="Q434" s="83" t="e">
        <f t="shared" si="20"/>
        <v>#N/A</v>
      </c>
    </row>
    <row r="435" spans="11:17" x14ac:dyDescent="0.4">
      <c r="K435" s="79">
        <f>IF([1]【スタッフ使用】受注管理表!D435=0,0,VLOOKUP([1]【スタッフ使用】受注管理表!D435,ピボット①!$B$3:$C$11,2,FALSE))</f>
        <v>0</v>
      </c>
      <c r="L435" s="79">
        <f>IF([1]【スタッフ使用】受注管理表!E435=0,0,VLOOKUP([1]【スタッフ使用】受注管理表!E435,ピボット①!$G$3:$H$25,2,FALSE))</f>
        <v>0</v>
      </c>
      <c r="M435" s="79">
        <f>IF([1]【スタッフ使用】受注管理表!F435=0,0,VLOOKUP([1]【スタッフ使用】受注管理表!F435,ピボット①!$E$3:$F$10,2,FALSE))</f>
        <v>0</v>
      </c>
      <c r="N435" s="79">
        <f t="shared" si="18"/>
        <v>0</v>
      </c>
      <c r="O435" s="83">
        <f>[1]【スタッフ使用】受注管理表!G435</f>
        <v>0</v>
      </c>
      <c r="P435" s="83" t="e">
        <f t="shared" si="19"/>
        <v>#N/A</v>
      </c>
      <c r="Q435" s="83" t="e">
        <f t="shared" si="20"/>
        <v>#N/A</v>
      </c>
    </row>
    <row r="436" spans="11:17" x14ac:dyDescent="0.4">
      <c r="K436" s="79">
        <f>IF([1]【スタッフ使用】受注管理表!D436=0,0,VLOOKUP([1]【スタッフ使用】受注管理表!D436,ピボット①!$B$3:$C$11,2,FALSE))</f>
        <v>0</v>
      </c>
      <c r="L436" s="79">
        <f>IF([1]【スタッフ使用】受注管理表!E436=0,0,VLOOKUP([1]【スタッフ使用】受注管理表!E436,ピボット①!$G$3:$H$25,2,FALSE))</f>
        <v>0</v>
      </c>
      <c r="M436" s="79">
        <f>IF([1]【スタッフ使用】受注管理表!F436=0,0,VLOOKUP([1]【スタッフ使用】受注管理表!F436,ピボット①!$E$3:$F$10,2,FALSE))</f>
        <v>0</v>
      </c>
      <c r="N436" s="79">
        <f t="shared" si="18"/>
        <v>0</v>
      </c>
      <c r="O436" s="83">
        <f>[1]【スタッフ使用】受注管理表!G436</f>
        <v>0</v>
      </c>
      <c r="P436" s="83" t="e">
        <f t="shared" si="19"/>
        <v>#N/A</v>
      </c>
      <c r="Q436" s="83" t="e">
        <f t="shared" si="20"/>
        <v>#N/A</v>
      </c>
    </row>
    <row r="437" spans="11:17" x14ac:dyDescent="0.4">
      <c r="K437" s="79">
        <f>IF([1]【スタッフ使用】受注管理表!D437=0,0,VLOOKUP([1]【スタッフ使用】受注管理表!D437,ピボット①!$B$3:$C$11,2,FALSE))</f>
        <v>0</v>
      </c>
      <c r="L437" s="79">
        <f>IF([1]【スタッフ使用】受注管理表!E437=0,0,VLOOKUP([1]【スタッフ使用】受注管理表!E437,ピボット①!$G$3:$H$25,2,FALSE))</f>
        <v>0</v>
      </c>
      <c r="M437" s="79">
        <f>IF([1]【スタッフ使用】受注管理表!F437=0,0,VLOOKUP([1]【スタッフ使用】受注管理表!F437,ピボット①!$E$3:$F$10,2,FALSE))</f>
        <v>0</v>
      </c>
      <c r="N437" s="79">
        <f t="shared" si="18"/>
        <v>0</v>
      </c>
      <c r="O437" s="83">
        <f>[1]【スタッフ使用】受注管理表!G437</f>
        <v>0</v>
      </c>
      <c r="P437" s="83" t="e">
        <f t="shared" si="19"/>
        <v>#N/A</v>
      </c>
      <c r="Q437" s="83" t="e">
        <f t="shared" si="20"/>
        <v>#N/A</v>
      </c>
    </row>
    <row r="438" spans="11:17" x14ac:dyDescent="0.4">
      <c r="K438" s="79">
        <f>IF([1]【スタッフ使用】受注管理表!D438=0,0,VLOOKUP([1]【スタッフ使用】受注管理表!D438,ピボット①!$B$3:$C$11,2,FALSE))</f>
        <v>0</v>
      </c>
      <c r="L438" s="79">
        <f>IF([1]【スタッフ使用】受注管理表!E438=0,0,VLOOKUP([1]【スタッフ使用】受注管理表!E438,ピボット①!$G$3:$H$25,2,FALSE))</f>
        <v>0</v>
      </c>
      <c r="M438" s="79">
        <f>IF([1]【スタッフ使用】受注管理表!F438=0,0,VLOOKUP([1]【スタッフ使用】受注管理表!F438,ピボット①!$E$3:$F$10,2,FALSE))</f>
        <v>0</v>
      </c>
      <c r="N438" s="79">
        <f t="shared" si="18"/>
        <v>0</v>
      </c>
      <c r="O438" s="83">
        <f>[1]【スタッフ使用】受注管理表!G438</f>
        <v>0</v>
      </c>
      <c r="P438" s="83" t="e">
        <f t="shared" si="19"/>
        <v>#N/A</v>
      </c>
      <c r="Q438" s="83" t="e">
        <f t="shared" si="20"/>
        <v>#N/A</v>
      </c>
    </row>
    <row r="439" spans="11:17" x14ac:dyDescent="0.4">
      <c r="K439" s="79">
        <f>IF([1]【スタッフ使用】受注管理表!D439=0,0,VLOOKUP([1]【スタッフ使用】受注管理表!D439,ピボット①!$B$3:$C$11,2,FALSE))</f>
        <v>0</v>
      </c>
      <c r="L439" s="79">
        <f>IF([1]【スタッフ使用】受注管理表!E439=0,0,VLOOKUP([1]【スタッフ使用】受注管理表!E439,ピボット①!$G$3:$H$25,2,FALSE))</f>
        <v>0</v>
      </c>
      <c r="M439" s="79">
        <f>IF([1]【スタッフ使用】受注管理表!F439=0,0,VLOOKUP([1]【スタッフ使用】受注管理表!F439,ピボット①!$E$3:$F$10,2,FALSE))</f>
        <v>0</v>
      </c>
      <c r="N439" s="79">
        <f t="shared" si="18"/>
        <v>0</v>
      </c>
      <c r="O439" s="83">
        <f>[1]【スタッフ使用】受注管理表!G439</f>
        <v>0</v>
      </c>
      <c r="P439" s="83" t="e">
        <f t="shared" si="19"/>
        <v>#N/A</v>
      </c>
      <c r="Q439" s="83" t="e">
        <f t="shared" si="20"/>
        <v>#N/A</v>
      </c>
    </row>
    <row r="440" spans="11:17" x14ac:dyDescent="0.4">
      <c r="K440" s="79">
        <f>IF([1]【スタッフ使用】受注管理表!D440=0,0,VLOOKUP([1]【スタッフ使用】受注管理表!D440,ピボット①!$B$3:$C$11,2,FALSE))</f>
        <v>0</v>
      </c>
      <c r="L440" s="79">
        <f>IF([1]【スタッフ使用】受注管理表!E440=0,0,VLOOKUP([1]【スタッフ使用】受注管理表!E440,ピボット①!$G$3:$H$25,2,FALSE))</f>
        <v>0</v>
      </c>
      <c r="M440" s="79">
        <f>IF([1]【スタッフ使用】受注管理表!F440=0,0,VLOOKUP([1]【スタッフ使用】受注管理表!F440,ピボット①!$E$3:$F$10,2,FALSE))</f>
        <v>0</v>
      </c>
      <c r="N440" s="79">
        <f t="shared" si="18"/>
        <v>0</v>
      </c>
      <c r="O440" s="83">
        <f>[1]【スタッフ使用】受注管理表!G440</f>
        <v>0</v>
      </c>
      <c r="P440" s="83" t="e">
        <f t="shared" si="19"/>
        <v>#N/A</v>
      </c>
      <c r="Q440" s="83" t="e">
        <f t="shared" si="20"/>
        <v>#N/A</v>
      </c>
    </row>
    <row r="441" spans="11:17" x14ac:dyDescent="0.4">
      <c r="K441" s="79">
        <f>IF([1]【スタッフ使用】受注管理表!D441=0,0,VLOOKUP([1]【スタッフ使用】受注管理表!D441,ピボット①!$B$3:$C$11,2,FALSE))</f>
        <v>0</v>
      </c>
      <c r="L441" s="79">
        <f>IF([1]【スタッフ使用】受注管理表!E441=0,0,VLOOKUP([1]【スタッフ使用】受注管理表!E441,ピボット①!$G$3:$H$25,2,FALSE))</f>
        <v>0</v>
      </c>
      <c r="M441" s="79">
        <f>IF([1]【スタッフ使用】受注管理表!F441=0,0,VLOOKUP([1]【スタッフ使用】受注管理表!F441,ピボット①!$E$3:$F$10,2,FALSE))</f>
        <v>0</v>
      </c>
      <c r="N441" s="79">
        <f t="shared" si="18"/>
        <v>0</v>
      </c>
      <c r="O441" s="83">
        <f>[1]【スタッフ使用】受注管理表!G441</f>
        <v>0</v>
      </c>
      <c r="P441" s="83" t="e">
        <f t="shared" si="19"/>
        <v>#N/A</v>
      </c>
      <c r="Q441" s="83" t="e">
        <f t="shared" si="20"/>
        <v>#N/A</v>
      </c>
    </row>
    <row r="442" spans="11:17" x14ac:dyDescent="0.4">
      <c r="K442" s="79">
        <f>IF([1]【スタッフ使用】受注管理表!D442=0,0,VLOOKUP([1]【スタッフ使用】受注管理表!D442,ピボット①!$B$3:$C$11,2,FALSE))</f>
        <v>0</v>
      </c>
      <c r="L442" s="79">
        <f>IF([1]【スタッフ使用】受注管理表!E442=0,0,VLOOKUP([1]【スタッフ使用】受注管理表!E442,ピボット①!$G$3:$H$25,2,FALSE))</f>
        <v>0</v>
      </c>
      <c r="M442" s="79">
        <f>IF([1]【スタッフ使用】受注管理表!F442=0,0,VLOOKUP([1]【スタッフ使用】受注管理表!F442,ピボット①!$E$3:$F$10,2,FALSE))</f>
        <v>0</v>
      </c>
      <c r="N442" s="79">
        <f t="shared" si="18"/>
        <v>0</v>
      </c>
      <c r="O442" s="83">
        <f>[1]【スタッフ使用】受注管理表!G442</f>
        <v>0</v>
      </c>
      <c r="P442" s="83" t="e">
        <f t="shared" si="19"/>
        <v>#N/A</v>
      </c>
      <c r="Q442" s="83" t="e">
        <f t="shared" si="20"/>
        <v>#N/A</v>
      </c>
    </row>
    <row r="443" spans="11:17" x14ac:dyDescent="0.4">
      <c r="K443" s="79">
        <f>IF([1]【スタッフ使用】受注管理表!D443=0,0,VLOOKUP([1]【スタッフ使用】受注管理表!D443,ピボット①!$B$3:$C$11,2,FALSE))</f>
        <v>0</v>
      </c>
      <c r="L443" s="79">
        <f>IF([1]【スタッフ使用】受注管理表!E443=0,0,VLOOKUP([1]【スタッフ使用】受注管理表!E443,ピボット①!$G$3:$H$25,2,FALSE))</f>
        <v>0</v>
      </c>
      <c r="M443" s="79">
        <f>IF([1]【スタッフ使用】受注管理表!F443=0,0,VLOOKUP([1]【スタッフ使用】受注管理表!F443,ピボット①!$E$3:$F$10,2,FALSE))</f>
        <v>0</v>
      </c>
      <c r="N443" s="79">
        <f t="shared" si="18"/>
        <v>0</v>
      </c>
      <c r="O443" s="83">
        <f>[1]【スタッフ使用】受注管理表!G443</f>
        <v>0</v>
      </c>
      <c r="P443" s="83" t="e">
        <f t="shared" si="19"/>
        <v>#N/A</v>
      </c>
      <c r="Q443" s="83" t="e">
        <f t="shared" si="20"/>
        <v>#N/A</v>
      </c>
    </row>
    <row r="444" spans="11:17" x14ac:dyDescent="0.4">
      <c r="K444" s="79">
        <f>IF([1]【スタッフ使用】受注管理表!D444=0,0,VLOOKUP([1]【スタッフ使用】受注管理表!D444,ピボット①!$B$3:$C$11,2,FALSE))</f>
        <v>0</v>
      </c>
      <c r="L444" s="79">
        <f>IF([1]【スタッフ使用】受注管理表!E444=0,0,VLOOKUP([1]【スタッフ使用】受注管理表!E444,ピボット①!$G$3:$H$25,2,FALSE))</f>
        <v>0</v>
      </c>
      <c r="M444" s="79">
        <f>IF([1]【スタッフ使用】受注管理表!F444=0,0,VLOOKUP([1]【スタッフ使用】受注管理表!F444,ピボット①!$E$3:$F$10,2,FALSE))</f>
        <v>0</v>
      </c>
      <c r="N444" s="79">
        <f t="shared" si="18"/>
        <v>0</v>
      </c>
      <c r="O444" s="83">
        <f>[1]【スタッフ使用】受注管理表!G444</f>
        <v>0</v>
      </c>
      <c r="P444" s="83" t="e">
        <f t="shared" si="19"/>
        <v>#N/A</v>
      </c>
      <c r="Q444" s="83" t="e">
        <f t="shared" si="20"/>
        <v>#N/A</v>
      </c>
    </row>
    <row r="445" spans="11:17" x14ac:dyDescent="0.4">
      <c r="K445" s="79">
        <f>IF([1]【スタッフ使用】受注管理表!D445=0,0,VLOOKUP([1]【スタッフ使用】受注管理表!D445,ピボット①!$B$3:$C$11,2,FALSE))</f>
        <v>0</v>
      </c>
      <c r="L445" s="79">
        <f>IF([1]【スタッフ使用】受注管理表!E445=0,0,VLOOKUP([1]【スタッフ使用】受注管理表!E445,ピボット①!$G$3:$H$25,2,FALSE))</f>
        <v>0</v>
      </c>
      <c r="M445" s="79">
        <f>IF([1]【スタッフ使用】受注管理表!F445=0,0,VLOOKUP([1]【スタッフ使用】受注管理表!F445,ピボット①!$E$3:$F$10,2,FALSE))</f>
        <v>0</v>
      </c>
      <c r="N445" s="79">
        <f t="shared" si="18"/>
        <v>0</v>
      </c>
      <c r="O445" s="83">
        <f>[1]【スタッフ使用】受注管理表!G445</f>
        <v>0</v>
      </c>
      <c r="P445" s="83" t="e">
        <f t="shared" si="19"/>
        <v>#N/A</v>
      </c>
      <c r="Q445" s="83" t="e">
        <f t="shared" si="20"/>
        <v>#N/A</v>
      </c>
    </row>
    <row r="446" spans="11:17" x14ac:dyDescent="0.4">
      <c r="K446" s="79">
        <f>IF([1]【スタッフ使用】受注管理表!D446=0,0,VLOOKUP([1]【スタッフ使用】受注管理表!D446,ピボット①!$B$3:$C$11,2,FALSE))</f>
        <v>0</v>
      </c>
      <c r="L446" s="79">
        <f>IF([1]【スタッフ使用】受注管理表!E446=0,0,VLOOKUP([1]【スタッフ使用】受注管理表!E446,ピボット①!$G$3:$H$25,2,FALSE))</f>
        <v>0</v>
      </c>
      <c r="M446" s="79">
        <f>IF([1]【スタッフ使用】受注管理表!F446=0,0,VLOOKUP([1]【スタッフ使用】受注管理表!F446,ピボット①!$E$3:$F$10,2,FALSE))</f>
        <v>0</v>
      </c>
      <c r="N446" s="79">
        <f t="shared" si="18"/>
        <v>0</v>
      </c>
      <c r="O446" s="83">
        <f>[1]【スタッフ使用】受注管理表!G446</f>
        <v>0</v>
      </c>
      <c r="P446" s="83" t="e">
        <f t="shared" si="19"/>
        <v>#N/A</v>
      </c>
      <c r="Q446" s="83" t="e">
        <f t="shared" si="20"/>
        <v>#N/A</v>
      </c>
    </row>
    <row r="447" spans="11:17" x14ac:dyDescent="0.4">
      <c r="K447" s="79">
        <f>IF([1]【スタッフ使用】受注管理表!D447=0,0,VLOOKUP([1]【スタッフ使用】受注管理表!D447,ピボット①!$B$3:$C$11,2,FALSE))</f>
        <v>0</v>
      </c>
      <c r="L447" s="79">
        <f>IF([1]【スタッフ使用】受注管理表!E447=0,0,VLOOKUP([1]【スタッフ使用】受注管理表!E447,ピボット①!$G$3:$H$25,2,FALSE))</f>
        <v>0</v>
      </c>
      <c r="M447" s="79">
        <f>IF([1]【スタッフ使用】受注管理表!F447=0,0,VLOOKUP([1]【スタッフ使用】受注管理表!F447,ピボット①!$E$3:$F$10,2,FALSE))</f>
        <v>0</v>
      </c>
      <c r="N447" s="79">
        <f t="shared" si="18"/>
        <v>0</v>
      </c>
      <c r="O447" s="83">
        <f>[1]【スタッフ使用】受注管理表!G447</f>
        <v>0</v>
      </c>
      <c r="P447" s="83" t="e">
        <f t="shared" si="19"/>
        <v>#N/A</v>
      </c>
      <c r="Q447" s="83" t="e">
        <f t="shared" si="20"/>
        <v>#N/A</v>
      </c>
    </row>
    <row r="448" spans="11:17" x14ac:dyDescent="0.4">
      <c r="K448" s="79">
        <f>IF([1]【スタッフ使用】受注管理表!D448=0,0,VLOOKUP([1]【スタッフ使用】受注管理表!D448,ピボット①!$B$3:$C$11,2,FALSE))</f>
        <v>0</v>
      </c>
      <c r="L448" s="79">
        <f>IF([1]【スタッフ使用】受注管理表!E448=0,0,VLOOKUP([1]【スタッフ使用】受注管理表!E448,ピボット①!$G$3:$H$25,2,FALSE))</f>
        <v>0</v>
      </c>
      <c r="M448" s="79">
        <f>IF([1]【スタッフ使用】受注管理表!F448=0,0,VLOOKUP([1]【スタッフ使用】受注管理表!F448,ピボット①!$E$3:$F$10,2,FALSE))</f>
        <v>0</v>
      </c>
      <c r="N448" s="79">
        <f t="shared" si="18"/>
        <v>0</v>
      </c>
      <c r="O448" s="83">
        <f>[1]【スタッフ使用】受注管理表!G448</f>
        <v>0</v>
      </c>
      <c r="P448" s="83" t="e">
        <f t="shared" si="19"/>
        <v>#N/A</v>
      </c>
      <c r="Q448" s="83" t="e">
        <f t="shared" si="20"/>
        <v>#N/A</v>
      </c>
    </row>
    <row r="449" spans="11:17" x14ac:dyDescent="0.4">
      <c r="K449" s="79">
        <f>IF([1]【スタッフ使用】受注管理表!D449=0,0,VLOOKUP([1]【スタッフ使用】受注管理表!D449,ピボット①!$B$3:$C$11,2,FALSE))</f>
        <v>0</v>
      </c>
      <c r="L449" s="79">
        <f>IF([1]【スタッフ使用】受注管理表!E449=0,0,VLOOKUP([1]【スタッフ使用】受注管理表!E449,ピボット①!$G$3:$H$25,2,FALSE))</f>
        <v>0</v>
      </c>
      <c r="M449" s="79">
        <f>IF([1]【スタッフ使用】受注管理表!F449=0,0,VLOOKUP([1]【スタッフ使用】受注管理表!F449,ピボット①!$E$3:$F$10,2,FALSE))</f>
        <v>0</v>
      </c>
      <c r="N449" s="79">
        <f t="shared" si="18"/>
        <v>0</v>
      </c>
      <c r="O449" s="83">
        <f>[1]【スタッフ使用】受注管理表!G449</f>
        <v>0</v>
      </c>
      <c r="P449" s="83" t="e">
        <f t="shared" si="19"/>
        <v>#N/A</v>
      </c>
      <c r="Q449" s="83" t="e">
        <f t="shared" si="20"/>
        <v>#N/A</v>
      </c>
    </row>
    <row r="450" spans="11:17" x14ac:dyDescent="0.4">
      <c r="K450" s="79">
        <f>IF([1]【スタッフ使用】受注管理表!D450=0,0,VLOOKUP([1]【スタッフ使用】受注管理表!D450,ピボット①!$B$3:$C$11,2,FALSE))</f>
        <v>0</v>
      </c>
      <c r="L450" s="79">
        <f>IF([1]【スタッフ使用】受注管理表!E450=0,0,VLOOKUP([1]【スタッフ使用】受注管理表!E450,ピボット①!$G$3:$H$25,2,FALSE))</f>
        <v>0</v>
      </c>
      <c r="M450" s="79">
        <f>IF([1]【スタッフ使用】受注管理表!F450=0,0,VLOOKUP([1]【スタッフ使用】受注管理表!F450,ピボット①!$E$3:$F$10,2,FALSE))</f>
        <v>0</v>
      </c>
      <c r="N450" s="79">
        <f t="shared" si="18"/>
        <v>0</v>
      </c>
      <c r="O450" s="83">
        <f>[1]【スタッフ使用】受注管理表!G450</f>
        <v>0</v>
      </c>
      <c r="P450" s="83" t="e">
        <f t="shared" si="19"/>
        <v>#N/A</v>
      </c>
      <c r="Q450" s="83" t="e">
        <f t="shared" si="20"/>
        <v>#N/A</v>
      </c>
    </row>
    <row r="451" spans="11:17" x14ac:dyDescent="0.4">
      <c r="K451" s="79">
        <f>IF([1]【スタッフ使用】受注管理表!D451=0,0,VLOOKUP([1]【スタッフ使用】受注管理表!D451,ピボット①!$B$3:$C$11,2,FALSE))</f>
        <v>0</v>
      </c>
      <c r="L451" s="79">
        <f>IF([1]【スタッフ使用】受注管理表!E451=0,0,VLOOKUP([1]【スタッフ使用】受注管理表!E451,ピボット①!$G$3:$H$25,2,FALSE))</f>
        <v>0</v>
      </c>
      <c r="M451" s="79">
        <f>IF([1]【スタッフ使用】受注管理表!F451=0,0,VLOOKUP([1]【スタッフ使用】受注管理表!F451,ピボット①!$E$3:$F$10,2,FALSE))</f>
        <v>0</v>
      </c>
      <c r="N451" s="79">
        <f t="shared" ref="N451:N502" si="21">1000*K451+L451+100*M451</f>
        <v>0</v>
      </c>
      <c r="O451" s="83">
        <f>[1]【スタッフ使用】受注管理表!G451</f>
        <v>0</v>
      </c>
      <c r="P451" s="83" t="e">
        <f t="shared" ref="P451:P502" si="22">VLOOKUP(K451,$C$3:$D$11,2,FALSE)</f>
        <v>#N/A</v>
      </c>
      <c r="Q451" s="83" t="e">
        <f t="shared" ref="Q451:Q502" si="23">O451*P451</f>
        <v>#N/A</v>
      </c>
    </row>
    <row r="452" spans="11:17" x14ac:dyDescent="0.4">
      <c r="K452" s="79">
        <f>IF([1]【スタッフ使用】受注管理表!D452=0,0,VLOOKUP([1]【スタッフ使用】受注管理表!D452,ピボット①!$B$3:$C$11,2,FALSE))</f>
        <v>0</v>
      </c>
      <c r="L452" s="79">
        <f>IF([1]【スタッフ使用】受注管理表!E452=0,0,VLOOKUP([1]【スタッフ使用】受注管理表!E452,ピボット①!$G$3:$H$25,2,FALSE))</f>
        <v>0</v>
      </c>
      <c r="M452" s="79">
        <f>IF([1]【スタッフ使用】受注管理表!F452=0,0,VLOOKUP([1]【スタッフ使用】受注管理表!F452,ピボット①!$E$3:$F$10,2,FALSE))</f>
        <v>0</v>
      </c>
      <c r="N452" s="79">
        <f t="shared" si="21"/>
        <v>0</v>
      </c>
      <c r="O452" s="83">
        <f>[1]【スタッフ使用】受注管理表!G452</f>
        <v>0</v>
      </c>
      <c r="P452" s="83" t="e">
        <f t="shared" si="22"/>
        <v>#N/A</v>
      </c>
      <c r="Q452" s="83" t="e">
        <f t="shared" si="23"/>
        <v>#N/A</v>
      </c>
    </row>
    <row r="453" spans="11:17" x14ac:dyDescent="0.4">
      <c r="K453" s="79">
        <f>IF([1]【スタッフ使用】受注管理表!D453=0,0,VLOOKUP([1]【スタッフ使用】受注管理表!D453,ピボット①!$B$3:$C$11,2,FALSE))</f>
        <v>0</v>
      </c>
      <c r="L453" s="79">
        <f>IF([1]【スタッフ使用】受注管理表!E453=0,0,VLOOKUP([1]【スタッフ使用】受注管理表!E453,ピボット①!$G$3:$H$25,2,FALSE))</f>
        <v>0</v>
      </c>
      <c r="M453" s="79">
        <f>IF([1]【スタッフ使用】受注管理表!F453=0,0,VLOOKUP([1]【スタッフ使用】受注管理表!F453,ピボット①!$E$3:$F$10,2,FALSE))</f>
        <v>0</v>
      </c>
      <c r="N453" s="79">
        <f t="shared" si="21"/>
        <v>0</v>
      </c>
      <c r="O453" s="83">
        <f>[1]【スタッフ使用】受注管理表!G453</f>
        <v>0</v>
      </c>
      <c r="P453" s="83" t="e">
        <f t="shared" si="22"/>
        <v>#N/A</v>
      </c>
      <c r="Q453" s="83" t="e">
        <f t="shared" si="23"/>
        <v>#N/A</v>
      </c>
    </row>
    <row r="454" spans="11:17" x14ac:dyDescent="0.4">
      <c r="K454" s="79">
        <f>IF([1]【スタッフ使用】受注管理表!D454=0,0,VLOOKUP([1]【スタッフ使用】受注管理表!D454,ピボット①!$B$3:$C$11,2,FALSE))</f>
        <v>0</v>
      </c>
      <c r="L454" s="79">
        <f>IF([1]【スタッフ使用】受注管理表!E454=0,0,VLOOKUP([1]【スタッフ使用】受注管理表!E454,ピボット①!$G$3:$H$25,2,FALSE))</f>
        <v>0</v>
      </c>
      <c r="M454" s="79">
        <f>IF([1]【スタッフ使用】受注管理表!F454=0,0,VLOOKUP([1]【スタッフ使用】受注管理表!F454,ピボット①!$E$3:$F$10,2,FALSE))</f>
        <v>0</v>
      </c>
      <c r="N454" s="79">
        <f t="shared" si="21"/>
        <v>0</v>
      </c>
      <c r="O454" s="83">
        <f>[1]【スタッフ使用】受注管理表!G454</f>
        <v>0</v>
      </c>
      <c r="P454" s="83" t="e">
        <f t="shared" si="22"/>
        <v>#N/A</v>
      </c>
      <c r="Q454" s="83" t="e">
        <f t="shared" si="23"/>
        <v>#N/A</v>
      </c>
    </row>
    <row r="455" spans="11:17" x14ac:dyDescent="0.4">
      <c r="K455" s="79">
        <f>IF([1]【スタッフ使用】受注管理表!D455=0,0,VLOOKUP([1]【スタッフ使用】受注管理表!D455,ピボット①!$B$3:$C$11,2,FALSE))</f>
        <v>0</v>
      </c>
      <c r="L455" s="79">
        <f>IF([1]【スタッフ使用】受注管理表!E455=0,0,VLOOKUP([1]【スタッフ使用】受注管理表!E455,ピボット①!$G$3:$H$25,2,FALSE))</f>
        <v>0</v>
      </c>
      <c r="M455" s="79">
        <f>IF([1]【スタッフ使用】受注管理表!F455=0,0,VLOOKUP([1]【スタッフ使用】受注管理表!F455,ピボット①!$E$3:$F$10,2,FALSE))</f>
        <v>0</v>
      </c>
      <c r="N455" s="79">
        <f t="shared" si="21"/>
        <v>0</v>
      </c>
      <c r="O455" s="83">
        <f>[1]【スタッフ使用】受注管理表!G455</f>
        <v>0</v>
      </c>
      <c r="P455" s="83" t="e">
        <f t="shared" si="22"/>
        <v>#N/A</v>
      </c>
      <c r="Q455" s="83" t="e">
        <f t="shared" si="23"/>
        <v>#N/A</v>
      </c>
    </row>
    <row r="456" spans="11:17" x14ac:dyDescent="0.4">
      <c r="K456" s="79">
        <f>IF([1]【スタッフ使用】受注管理表!D456=0,0,VLOOKUP([1]【スタッフ使用】受注管理表!D456,ピボット①!$B$3:$C$11,2,FALSE))</f>
        <v>0</v>
      </c>
      <c r="L456" s="79">
        <f>IF([1]【スタッフ使用】受注管理表!E456=0,0,VLOOKUP([1]【スタッフ使用】受注管理表!E456,ピボット①!$G$3:$H$25,2,FALSE))</f>
        <v>0</v>
      </c>
      <c r="M456" s="79">
        <f>IF([1]【スタッフ使用】受注管理表!F456=0,0,VLOOKUP([1]【スタッフ使用】受注管理表!F456,ピボット①!$E$3:$F$10,2,FALSE))</f>
        <v>0</v>
      </c>
      <c r="N456" s="79">
        <f t="shared" si="21"/>
        <v>0</v>
      </c>
      <c r="O456" s="83">
        <f>[1]【スタッフ使用】受注管理表!G456</f>
        <v>0</v>
      </c>
      <c r="P456" s="83" t="e">
        <f t="shared" si="22"/>
        <v>#N/A</v>
      </c>
      <c r="Q456" s="83" t="e">
        <f t="shared" si="23"/>
        <v>#N/A</v>
      </c>
    </row>
    <row r="457" spans="11:17" x14ac:dyDescent="0.4">
      <c r="K457" s="79">
        <f>IF([1]【スタッフ使用】受注管理表!D457=0,0,VLOOKUP([1]【スタッフ使用】受注管理表!D457,ピボット①!$B$3:$C$11,2,FALSE))</f>
        <v>0</v>
      </c>
      <c r="L457" s="79">
        <f>IF([1]【スタッフ使用】受注管理表!E457=0,0,VLOOKUP([1]【スタッフ使用】受注管理表!E457,ピボット①!$G$3:$H$25,2,FALSE))</f>
        <v>0</v>
      </c>
      <c r="M457" s="79">
        <f>IF([1]【スタッフ使用】受注管理表!F457=0,0,VLOOKUP([1]【スタッフ使用】受注管理表!F457,ピボット①!$E$3:$F$10,2,FALSE))</f>
        <v>0</v>
      </c>
      <c r="N457" s="79">
        <f t="shared" si="21"/>
        <v>0</v>
      </c>
      <c r="O457" s="83">
        <f>[1]【スタッフ使用】受注管理表!G457</f>
        <v>0</v>
      </c>
      <c r="P457" s="83" t="e">
        <f t="shared" si="22"/>
        <v>#N/A</v>
      </c>
      <c r="Q457" s="83" t="e">
        <f t="shared" si="23"/>
        <v>#N/A</v>
      </c>
    </row>
    <row r="458" spans="11:17" x14ac:dyDescent="0.4">
      <c r="K458" s="79">
        <f>IF([1]【スタッフ使用】受注管理表!D458=0,0,VLOOKUP([1]【スタッフ使用】受注管理表!D458,ピボット①!$B$3:$C$11,2,FALSE))</f>
        <v>0</v>
      </c>
      <c r="L458" s="79">
        <f>IF([1]【スタッフ使用】受注管理表!E458=0,0,VLOOKUP([1]【スタッフ使用】受注管理表!E458,ピボット①!$G$3:$H$25,2,FALSE))</f>
        <v>0</v>
      </c>
      <c r="M458" s="79">
        <f>IF([1]【スタッフ使用】受注管理表!F458=0,0,VLOOKUP([1]【スタッフ使用】受注管理表!F458,ピボット①!$E$3:$F$10,2,FALSE))</f>
        <v>0</v>
      </c>
      <c r="N458" s="79">
        <f t="shared" si="21"/>
        <v>0</v>
      </c>
      <c r="O458" s="83">
        <f>[1]【スタッフ使用】受注管理表!G458</f>
        <v>0</v>
      </c>
      <c r="P458" s="83" t="e">
        <f t="shared" si="22"/>
        <v>#N/A</v>
      </c>
      <c r="Q458" s="83" t="e">
        <f t="shared" si="23"/>
        <v>#N/A</v>
      </c>
    </row>
    <row r="459" spans="11:17" x14ac:dyDescent="0.4">
      <c r="K459" s="79">
        <f>IF([1]【スタッフ使用】受注管理表!D459=0,0,VLOOKUP([1]【スタッフ使用】受注管理表!D459,ピボット①!$B$3:$C$11,2,FALSE))</f>
        <v>0</v>
      </c>
      <c r="L459" s="79">
        <f>IF([1]【スタッフ使用】受注管理表!E459=0,0,VLOOKUP([1]【スタッフ使用】受注管理表!E459,ピボット①!$G$3:$H$25,2,FALSE))</f>
        <v>0</v>
      </c>
      <c r="M459" s="79">
        <f>IF([1]【スタッフ使用】受注管理表!F459=0,0,VLOOKUP([1]【スタッフ使用】受注管理表!F459,ピボット①!$E$3:$F$10,2,FALSE))</f>
        <v>0</v>
      </c>
      <c r="N459" s="79">
        <f t="shared" si="21"/>
        <v>0</v>
      </c>
      <c r="O459" s="83">
        <f>[1]【スタッフ使用】受注管理表!G459</f>
        <v>0</v>
      </c>
      <c r="P459" s="83" t="e">
        <f t="shared" si="22"/>
        <v>#N/A</v>
      </c>
      <c r="Q459" s="83" t="e">
        <f t="shared" si="23"/>
        <v>#N/A</v>
      </c>
    </row>
    <row r="460" spans="11:17" x14ac:dyDescent="0.4">
      <c r="K460" s="79">
        <f>IF([1]【スタッフ使用】受注管理表!D460=0,0,VLOOKUP([1]【スタッフ使用】受注管理表!D460,ピボット①!$B$3:$C$11,2,FALSE))</f>
        <v>0</v>
      </c>
      <c r="L460" s="79">
        <f>IF([1]【スタッフ使用】受注管理表!E460=0,0,VLOOKUP([1]【スタッフ使用】受注管理表!E460,ピボット①!$G$3:$H$25,2,FALSE))</f>
        <v>0</v>
      </c>
      <c r="M460" s="79">
        <f>IF([1]【スタッフ使用】受注管理表!F460=0,0,VLOOKUP([1]【スタッフ使用】受注管理表!F460,ピボット①!$E$3:$F$10,2,FALSE))</f>
        <v>0</v>
      </c>
      <c r="N460" s="79">
        <f t="shared" si="21"/>
        <v>0</v>
      </c>
      <c r="O460" s="83">
        <f>[1]【スタッフ使用】受注管理表!G460</f>
        <v>0</v>
      </c>
      <c r="P460" s="83" t="e">
        <f t="shared" si="22"/>
        <v>#N/A</v>
      </c>
      <c r="Q460" s="83" t="e">
        <f t="shared" si="23"/>
        <v>#N/A</v>
      </c>
    </row>
    <row r="461" spans="11:17" x14ac:dyDescent="0.4">
      <c r="K461" s="79">
        <f>IF([1]【スタッフ使用】受注管理表!D461=0,0,VLOOKUP([1]【スタッフ使用】受注管理表!D461,ピボット①!$B$3:$C$11,2,FALSE))</f>
        <v>0</v>
      </c>
      <c r="L461" s="79">
        <f>IF([1]【スタッフ使用】受注管理表!E461=0,0,VLOOKUP([1]【スタッフ使用】受注管理表!E461,ピボット①!$G$3:$H$25,2,FALSE))</f>
        <v>0</v>
      </c>
      <c r="M461" s="79">
        <f>IF([1]【スタッフ使用】受注管理表!F461=0,0,VLOOKUP([1]【スタッフ使用】受注管理表!F461,ピボット①!$E$3:$F$10,2,FALSE))</f>
        <v>0</v>
      </c>
      <c r="N461" s="79">
        <f t="shared" si="21"/>
        <v>0</v>
      </c>
      <c r="O461" s="83">
        <f>[1]【スタッフ使用】受注管理表!G461</f>
        <v>0</v>
      </c>
      <c r="P461" s="83" t="e">
        <f t="shared" si="22"/>
        <v>#N/A</v>
      </c>
      <c r="Q461" s="83" t="e">
        <f t="shared" si="23"/>
        <v>#N/A</v>
      </c>
    </row>
    <row r="462" spans="11:17" x14ac:dyDescent="0.4">
      <c r="K462" s="79">
        <f>IF([1]【スタッフ使用】受注管理表!D462=0,0,VLOOKUP([1]【スタッフ使用】受注管理表!D462,ピボット①!$B$3:$C$11,2,FALSE))</f>
        <v>0</v>
      </c>
      <c r="L462" s="79">
        <f>IF([1]【スタッフ使用】受注管理表!E462=0,0,VLOOKUP([1]【スタッフ使用】受注管理表!E462,ピボット①!$G$3:$H$25,2,FALSE))</f>
        <v>0</v>
      </c>
      <c r="M462" s="79">
        <f>IF([1]【スタッフ使用】受注管理表!F462=0,0,VLOOKUP([1]【スタッフ使用】受注管理表!F462,ピボット①!$E$3:$F$10,2,FALSE))</f>
        <v>0</v>
      </c>
      <c r="N462" s="79">
        <f t="shared" si="21"/>
        <v>0</v>
      </c>
      <c r="O462" s="83">
        <f>[1]【スタッフ使用】受注管理表!G462</f>
        <v>0</v>
      </c>
      <c r="P462" s="83" t="e">
        <f t="shared" si="22"/>
        <v>#N/A</v>
      </c>
      <c r="Q462" s="83" t="e">
        <f t="shared" si="23"/>
        <v>#N/A</v>
      </c>
    </row>
    <row r="463" spans="11:17" x14ac:dyDescent="0.4">
      <c r="K463" s="79">
        <f>IF([1]【スタッフ使用】受注管理表!D463=0,0,VLOOKUP([1]【スタッフ使用】受注管理表!D463,ピボット①!$B$3:$C$11,2,FALSE))</f>
        <v>0</v>
      </c>
      <c r="L463" s="79">
        <f>IF([1]【スタッフ使用】受注管理表!E463=0,0,VLOOKUP([1]【スタッフ使用】受注管理表!E463,ピボット①!$G$3:$H$25,2,FALSE))</f>
        <v>0</v>
      </c>
      <c r="M463" s="79">
        <f>IF([1]【スタッフ使用】受注管理表!F463=0,0,VLOOKUP([1]【スタッフ使用】受注管理表!F463,ピボット①!$E$3:$F$10,2,FALSE))</f>
        <v>0</v>
      </c>
      <c r="N463" s="79">
        <f t="shared" si="21"/>
        <v>0</v>
      </c>
      <c r="O463" s="83">
        <f>[1]【スタッフ使用】受注管理表!G463</f>
        <v>0</v>
      </c>
      <c r="P463" s="83" t="e">
        <f t="shared" si="22"/>
        <v>#N/A</v>
      </c>
      <c r="Q463" s="83" t="e">
        <f t="shared" si="23"/>
        <v>#N/A</v>
      </c>
    </row>
    <row r="464" spans="11:17" x14ac:dyDescent="0.4">
      <c r="K464" s="79">
        <f>IF([1]【スタッフ使用】受注管理表!D464=0,0,VLOOKUP([1]【スタッフ使用】受注管理表!D464,ピボット①!$B$3:$C$11,2,FALSE))</f>
        <v>0</v>
      </c>
      <c r="L464" s="79">
        <f>IF([1]【スタッフ使用】受注管理表!E464=0,0,VLOOKUP([1]【スタッフ使用】受注管理表!E464,ピボット①!$G$3:$H$25,2,FALSE))</f>
        <v>0</v>
      </c>
      <c r="M464" s="79">
        <f>IF([1]【スタッフ使用】受注管理表!F464=0,0,VLOOKUP([1]【スタッフ使用】受注管理表!F464,ピボット①!$E$3:$F$10,2,FALSE))</f>
        <v>0</v>
      </c>
      <c r="N464" s="79">
        <f t="shared" si="21"/>
        <v>0</v>
      </c>
      <c r="O464" s="83">
        <f>[1]【スタッフ使用】受注管理表!G464</f>
        <v>0</v>
      </c>
      <c r="P464" s="83" t="e">
        <f t="shared" si="22"/>
        <v>#N/A</v>
      </c>
      <c r="Q464" s="83" t="e">
        <f t="shared" si="23"/>
        <v>#N/A</v>
      </c>
    </row>
    <row r="465" spans="11:17" x14ac:dyDescent="0.4">
      <c r="K465" s="79">
        <f>IF([1]【スタッフ使用】受注管理表!D465=0,0,VLOOKUP([1]【スタッフ使用】受注管理表!D465,ピボット①!$B$3:$C$11,2,FALSE))</f>
        <v>0</v>
      </c>
      <c r="L465" s="79">
        <f>IF([1]【スタッフ使用】受注管理表!E465=0,0,VLOOKUP([1]【スタッフ使用】受注管理表!E465,ピボット①!$G$3:$H$25,2,FALSE))</f>
        <v>0</v>
      </c>
      <c r="M465" s="79">
        <f>IF([1]【スタッフ使用】受注管理表!F465=0,0,VLOOKUP([1]【スタッフ使用】受注管理表!F465,ピボット①!$E$3:$F$10,2,FALSE))</f>
        <v>0</v>
      </c>
      <c r="N465" s="79">
        <f t="shared" si="21"/>
        <v>0</v>
      </c>
      <c r="O465" s="83">
        <f>[1]【スタッフ使用】受注管理表!G465</f>
        <v>0</v>
      </c>
      <c r="P465" s="83" t="e">
        <f t="shared" si="22"/>
        <v>#N/A</v>
      </c>
      <c r="Q465" s="83" t="e">
        <f t="shared" si="23"/>
        <v>#N/A</v>
      </c>
    </row>
    <row r="466" spans="11:17" x14ac:dyDescent="0.4">
      <c r="K466" s="79">
        <f>IF([1]【スタッフ使用】受注管理表!D466=0,0,VLOOKUP([1]【スタッフ使用】受注管理表!D466,ピボット①!$B$3:$C$11,2,FALSE))</f>
        <v>0</v>
      </c>
      <c r="L466" s="79">
        <f>IF([1]【スタッフ使用】受注管理表!E466=0,0,VLOOKUP([1]【スタッフ使用】受注管理表!E466,ピボット①!$G$3:$H$25,2,FALSE))</f>
        <v>0</v>
      </c>
      <c r="M466" s="79">
        <f>IF([1]【スタッフ使用】受注管理表!F466=0,0,VLOOKUP([1]【スタッフ使用】受注管理表!F466,ピボット①!$E$3:$F$10,2,FALSE))</f>
        <v>0</v>
      </c>
      <c r="N466" s="79">
        <f t="shared" si="21"/>
        <v>0</v>
      </c>
      <c r="O466" s="83">
        <f>[1]【スタッフ使用】受注管理表!G466</f>
        <v>0</v>
      </c>
      <c r="P466" s="83" t="e">
        <f t="shared" si="22"/>
        <v>#N/A</v>
      </c>
      <c r="Q466" s="83" t="e">
        <f t="shared" si="23"/>
        <v>#N/A</v>
      </c>
    </row>
    <row r="467" spans="11:17" x14ac:dyDescent="0.4">
      <c r="K467" s="79">
        <f>IF([1]【スタッフ使用】受注管理表!D467=0,0,VLOOKUP([1]【スタッフ使用】受注管理表!D467,ピボット①!$B$3:$C$11,2,FALSE))</f>
        <v>0</v>
      </c>
      <c r="L467" s="79">
        <f>IF([1]【スタッフ使用】受注管理表!E467=0,0,VLOOKUP([1]【スタッフ使用】受注管理表!E467,ピボット①!$G$3:$H$25,2,FALSE))</f>
        <v>0</v>
      </c>
      <c r="M467" s="79">
        <f>IF([1]【スタッフ使用】受注管理表!F467=0,0,VLOOKUP([1]【スタッフ使用】受注管理表!F467,ピボット①!$E$3:$F$10,2,FALSE))</f>
        <v>0</v>
      </c>
      <c r="N467" s="79">
        <f t="shared" si="21"/>
        <v>0</v>
      </c>
      <c r="O467" s="83">
        <f>[1]【スタッフ使用】受注管理表!G467</f>
        <v>0</v>
      </c>
      <c r="P467" s="83" t="e">
        <f t="shared" si="22"/>
        <v>#N/A</v>
      </c>
      <c r="Q467" s="83" t="e">
        <f t="shared" si="23"/>
        <v>#N/A</v>
      </c>
    </row>
    <row r="468" spans="11:17" x14ac:dyDescent="0.4">
      <c r="K468" s="79">
        <f>IF([1]【スタッフ使用】受注管理表!D468=0,0,VLOOKUP([1]【スタッフ使用】受注管理表!D468,ピボット①!$B$3:$C$11,2,FALSE))</f>
        <v>0</v>
      </c>
      <c r="L468" s="79">
        <f>IF([1]【スタッフ使用】受注管理表!E468=0,0,VLOOKUP([1]【スタッフ使用】受注管理表!E468,ピボット①!$G$3:$H$25,2,FALSE))</f>
        <v>0</v>
      </c>
      <c r="M468" s="79">
        <f>IF([1]【スタッフ使用】受注管理表!F468=0,0,VLOOKUP([1]【スタッフ使用】受注管理表!F468,ピボット①!$E$3:$F$10,2,FALSE))</f>
        <v>0</v>
      </c>
      <c r="N468" s="79">
        <f t="shared" si="21"/>
        <v>0</v>
      </c>
      <c r="O468" s="83">
        <f>[1]【スタッフ使用】受注管理表!G468</f>
        <v>0</v>
      </c>
      <c r="P468" s="83" t="e">
        <f t="shared" si="22"/>
        <v>#N/A</v>
      </c>
      <c r="Q468" s="83" t="e">
        <f t="shared" si="23"/>
        <v>#N/A</v>
      </c>
    </row>
    <row r="469" spans="11:17" x14ac:dyDescent="0.4">
      <c r="K469" s="79">
        <f>IF([1]【スタッフ使用】受注管理表!D469=0,0,VLOOKUP([1]【スタッフ使用】受注管理表!D469,ピボット①!$B$3:$C$11,2,FALSE))</f>
        <v>0</v>
      </c>
      <c r="L469" s="79">
        <f>IF([1]【スタッフ使用】受注管理表!E469=0,0,VLOOKUP([1]【スタッフ使用】受注管理表!E469,ピボット①!$G$3:$H$25,2,FALSE))</f>
        <v>0</v>
      </c>
      <c r="M469" s="79">
        <f>IF([1]【スタッフ使用】受注管理表!F469=0,0,VLOOKUP([1]【スタッフ使用】受注管理表!F469,ピボット①!$E$3:$F$10,2,FALSE))</f>
        <v>0</v>
      </c>
      <c r="N469" s="79">
        <f t="shared" si="21"/>
        <v>0</v>
      </c>
      <c r="O469" s="83">
        <f>[1]【スタッフ使用】受注管理表!G469</f>
        <v>0</v>
      </c>
      <c r="P469" s="83" t="e">
        <f t="shared" si="22"/>
        <v>#N/A</v>
      </c>
      <c r="Q469" s="83" t="e">
        <f t="shared" si="23"/>
        <v>#N/A</v>
      </c>
    </row>
    <row r="470" spans="11:17" x14ac:dyDescent="0.4">
      <c r="K470" s="79">
        <f>IF([1]【スタッフ使用】受注管理表!D470=0,0,VLOOKUP([1]【スタッフ使用】受注管理表!D470,ピボット①!$B$3:$C$11,2,FALSE))</f>
        <v>0</v>
      </c>
      <c r="L470" s="79">
        <f>IF([1]【スタッフ使用】受注管理表!E470=0,0,VLOOKUP([1]【スタッフ使用】受注管理表!E470,ピボット①!$G$3:$H$25,2,FALSE))</f>
        <v>0</v>
      </c>
      <c r="M470" s="79">
        <f>IF([1]【スタッフ使用】受注管理表!F470=0,0,VLOOKUP([1]【スタッフ使用】受注管理表!F470,ピボット①!$E$3:$F$10,2,FALSE))</f>
        <v>0</v>
      </c>
      <c r="N470" s="79">
        <f t="shared" si="21"/>
        <v>0</v>
      </c>
      <c r="O470" s="83">
        <f>[1]【スタッフ使用】受注管理表!G470</f>
        <v>0</v>
      </c>
      <c r="P470" s="83" t="e">
        <f t="shared" si="22"/>
        <v>#N/A</v>
      </c>
      <c r="Q470" s="83" t="e">
        <f t="shared" si="23"/>
        <v>#N/A</v>
      </c>
    </row>
    <row r="471" spans="11:17" x14ac:dyDescent="0.4">
      <c r="K471" s="79">
        <f>IF([1]【スタッフ使用】受注管理表!D471=0,0,VLOOKUP([1]【スタッフ使用】受注管理表!D471,ピボット①!$B$3:$C$11,2,FALSE))</f>
        <v>0</v>
      </c>
      <c r="L471" s="79">
        <f>IF([1]【スタッフ使用】受注管理表!E471=0,0,VLOOKUP([1]【スタッフ使用】受注管理表!E471,ピボット①!$G$3:$H$25,2,FALSE))</f>
        <v>0</v>
      </c>
      <c r="M471" s="79">
        <f>IF([1]【スタッフ使用】受注管理表!F471=0,0,VLOOKUP([1]【スタッフ使用】受注管理表!F471,ピボット①!$E$3:$F$10,2,FALSE))</f>
        <v>0</v>
      </c>
      <c r="N471" s="79">
        <f t="shared" si="21"/>
        <v>0</v>
      </c>
      <c r="O471" s="83">
        <f>[1]【スタッフ使用】受注管理表!G471</f>
        <v>0</v>
      </c>
      <c r="P471" s="83" t="e">
        <f t="shared" si="22"/>
        <v>#N/A</v>
      </c>
      <c r="Q471" s="83" t="e">
        <f t="shared" si="23"/>
        <v>#N/A</v>
      </c>
    </row>
    <row r="472" spans="11:17" x14ac:dyDescent="0.4">
      <c r="K472" s="79">
        <f>IF([1]【スタッフ使用】受注管理表!D472=0,0,VLOOKUP([1]【スタッフ使用】受注管理表!D472,ピボット①!$B$3:$C$11,2,FALSE))</f>
        <v>0</v>
      </c>
      <c r="L472" s="79">
        <f>IF([1]【スタッフ使用】受注管理表!E472=0,0,VLOOKUP([1]【スタッフ使用】受注管理表!E472,ピボット①!$G$3:$H$25,2,FALSE))</f>
        <v>0</v>
      </c>
      <c r="M472" s="79">
        <f>IF([1]【スタッフ使用】受注管理表!F472=0,0,VLOOKUP([1]【スタッフ使用】受注管理表!F472,ピボット①!$E$3:$F$10,2,FALSE))</f>
        <v>0</v>
      </c>
      <c r="N472" s="79">
        <f t="shared" si="21"/>
        <v>0</v>
      </c>
      <c r="O472" s="83">
        <f>[1]【スタッフ使用】受注管理表!G472</f>
        <v>0</v>
      </c>
      <c r="P472" s="83" t="e">
        <f t="shared" si="22"/>
        <v>#N/A</v>
      </c>
      <c r="Q472" s="83" t="e">
        <f t="shared" si="23"/>
        <v>#N/A</v>
      </c>
    </row>
    <row r="473" spans="11:17" x14ac:dyDescent="0.4">
      <c r="K473" s="79">
        <f>IF([1]【スタッフ使用】受注管理表!D473=0,0,VLOOKUP([1]【スタッフ使用】受注管理表!D473,ピボット①!$B$3:$C$11,2,FALSE))</f>
        <v>0</v>
      </c>
      <c r="L473" s="79">
        <f>IF([1]【スタッフ使用】受注管理表!E473=0,0,VLOOKUP([1]【スタッフ使用】受注管理表!E473,ピボット①!$G$3:$H$25,2,FALSE))</f>
        <v>0</v>
      </c>
      <c r="M473" s="79">
        <f>IF([1]【スタッフ使用】受注管理表!F473=0,0,VLOOKUP([1]【スタッフ使用】受注管理表!F473,ピボット①!$E$3:$F$10,2,FALSE))</f>
        <v>0</v>
      </c>
      <c r="N473" s="79">
        <f t="shared" si="21"/>
        <v>0</v>
      </c>
      <c r="O473" s="83">
        <f>[1]【スタッフ使用】受注管理表!G473</f>
        <v>0</v>
      </c>
      <c r="P473" s="83" t="e">
        <f t="shared" si="22"/>
        <v>#N/A</v>
      </c>
      <c r="Q473" s="83" t="e">
        <f t="shared" si="23"/>
        <v>#N/A</v>
      </c>
    </row>
    <row r="474" spans="11:17" x14ac:dyDescent="0.4">
      <c r="K474" s="79">
        <f>IF([1]【スタッフ使用】受注管理表!D474=0,0,VLOOKUP([1]【スタッフ使用】受注管理表!D474,ピボット①!$B$3:$C$11,2,FALSE))</f>
        <v>0</v>
      </c>
      <c r="L474" s="79">
        <f>IF([1]【スタッフ使用】受注管理表!E474=0,0,VLOOKUP([1]【スタッフ使用】受注管理表!E474,ピボット①!$G$3:$H$25,2,FALSE))</f>
        <v>0</v>
      </c>
      <c r="M474" s="79">
        <f>IF([1]【スタッフ使用】受注管理表!F474=0,0,VLOOKUP([1]【スタッフ使用】受注管理表!F474,ピボット①!$E$3:$F$10,2,FALSE))</f>
        <v>0</v>
      </c>
      <c r="N474" s="79">
        <f t="shared" si="21"/>
        <v>0</v>
      </c>
      <c r="O474" s="83">
        <f>[1]【スタッフ使用】受注管理表!G474</f>
        <v>0</v>
      </c>
      <c r="P474" s="83" t="e">
        <f t="shared" si="22"/>
        <v>#N/A</v>
      </c>
      <c r="Q474" s="83" t="e">
        <f t="shared" si="23"/>
        <v>#N/A</v>
      </c>
    </row>
    <row r="475" spans="11:17" x14ac:dyDescent="0.4">
      <c r="K475" s="79">
        <f>IF([1]【スタッフ使用】受注管理表!D475=0,0,VLOOKUP([1]【スタッフ使用】受注管理表!D475,ピボット①!$B$3:$C$11,2,FALSE))</f>
        <v>0</v>
      </c>
      <c r="L475" s="79">
        <f>IF([1]【スタッフ使用】受注管理表!E475=0,0,VLOOKUP([1]【スタッフ使用】受注管理表!E475,ピボット①!$G$3:$H$25,2,FALSE))</f>
        <v>0</v>
      </c>
      <c r="M475" s="79">
        <f>IF([1]【スタッフ使用】受注管理表!F475=0,0,VLOOKUP([1]【スタッフ使用】受注管理表!F475,ピボット①!$E$3:$F$10,2,FALSE))</f>
        <v>0</v>
      </c>
      <c r="N475" s="79">
        <f t="shared" si="21"/>
        <v>0</v>
      </c>
      <c r="O475" s="83">
        <f>[1]【スタッフ使用】受注管理表!G475</f>
        <v>0</v>
      </c>
      <c r="P475" s="83" t="e">
        <f t="shared" si="22"/>
        <v>#N/A</v>
      </c>
      <c r="Q475" s="83" t="e">
        <f t="shared" si="23"/>
        <v>#N/A</v>
      </c>
    </row>
    <row r="476" spans="11:17" x14ac:dyDescent="0.4">
      <c r="K476" s="79">
        <f>IF([1]【スタッフ使用】受注管理表!D476=0,0,VLOOKUP([1]【スタッフ使用】受注管理表!D476,ピボット①!$B$3:$C$11,2,FALSE))</f>
        <v>0</v>
      </c>
      <c r="L476" s="79">
        <f>IF([1]【スタッフ使用】受注管理表!E476=0,0,VLOOKUP([1]【スタッフ使用】受注管理表!E476,ピボット①!$G$3:$H$25,2,FALSE))</f>
        <v>0</v>
      </c>
      <c r="M476" s="79">
        <f>IF([1]【スタッフ使用】受注管理表!F476=0,0,VLOOKUP([1]【スタッフ使用】受注管理表!F476,ピボット①!$E$3:$F$10,2,FALSE))</f>
        <v>0</v>
      </c>
      <c r="N476" s="79">
        <f t="shared" si="21"/>
        <v>0</v>
      </c>
      <c r="O476" s="83">
        <f>[1]【スタッフ使用】受注管理表!G476</f>
        <v>0</v>
      </c>
      <c r="P476" s="83" t="e">
        <f t="shared" si="22"/>
        <v>#N/A</v>
      </c>
      <c r="Q476" s="83" t="e">
        <f t="shared" si="23"/>
        <v>#N/A</v>
      </c>
    </row>
    <row r="477" spans="11:17" x14ac:dyDescent="0.4">
      <c r="K477" s="79">
        <f>IF([1]【スタッフ使用】受注管理表!D477=0,0,VLOOKUP([1]【スタッフ使用】受注管理表!D477,ピボット①!$B$3:$C$11,2,FALSE))</f>
        <v>0</v>
      </c>
      <c r="L477" s="79">
        <f>IF([1]【スタッフ使用】受注管理表!E477=0,0,VLOOKUP([1]【スタッフ使用】受注管理表!E477,ピボット①!$G$3:$H$25,2,FALSE))</f>
        <v>0</v>
      </c>
      <c r="M477" s="79">
        <f>IF([1]【スタッフ使用】受注管理表!F477=0,0,VLOOKUP([1]【スタッフ使用】受注管理表!F477,ピボット①!$E$3:$F$10,2,FALSE))</f>
        <v>0</v>
      </c>
      <c r="N477" s="79">
        <f t="shared" si="21"/>
        <v>0</v>
      </c>
      <c r="O477" s="83">
        <f>[1]【スタッフ使用】受注管理表!G477</f>
        <v>0</v>
      </c>
      <c r="P477" s="83" t="e">
        <f t="shared" si="22"/>
        <v>#N/A</v>
      </c>
      <c r="Q477" s="83" t="e">
        <f t="shared" si="23"/>
        <v>#N/A</v>
      </c>
    </row>
    <row r="478" spans="11:17" x14ac:dyDescent="0.4">
      <c r="K478" s="79">
        <f>IF([1]【スタッフ使用】受注管理表!D478=0,0,VLOOKUP([1]【スタッフ使用】受注管理表!D478,ピボット①!$B$3:$C$11,2,FALSE))</f>
        <v>0</v>
      </c>
      <c r="L478" s="79">
        <f>IF([1]【スタッフ使用】受注管理表!E478=0,0,VLOOKUP([1]【スタッフ使用】受注管理表!E478,ピボット①!$G$3:$H$25,2,FALSE))</f>
        <v>0</v>
      </c>
      <c r="M478" s="79">
        <f>IF([1]【スタッフ使用】受注管理表!F478=0,0,VLOOKUP([1]【スタッフ使用】受注管理表!F478,ピボット①!$E$3:$F$10,2,FALSE))</f>
        <v>0</v>
      </c>
      <c r="N478" s="79">
        <f t="shared" si="21"/>
        <v>0</v>
      </c>
      <c r="O478" s="83">
        <f>[1]【スタッフ使用】受注管理表!G478</f>
        <v>0</v>
      </c>
      <c r="P478" s="83" t="e">
        <f t="shared" si="22"/>
        <v>#N/A</v>
      </c>
      <c r="Q478" s="83" t="e">
        <f t="shared" si="23"/>
        <v>#N/A</v>
      </c>
    </row>
    <row r="479" spans="11:17" x14ac:dyDescent="0.4">
      <c r="K479" s="79">
        <f>IF([1]【スタッフ使用】受注管理表!D479=0,0,VLOOKUP([1]【スタッフ使用】受注管理表!D479,ピボット①!$B$3:$C$11,2,FALSE))</f>
        <v>0</v>
      </c>
      <c r="L479" s="79">
        <f>IF([1]【スタッフ使用】受注管理表!E479=0,0,VLOOKUP([1]【スタッフ使用】受注管理表!E479,ピボット①!$G$3:$H$25,2,FALSE))</f>
        <v>0</v>
      </c>
      <c r="M479" s="79">
        <f>IF([1]【スタッフ使用】受注管理表!F479=0,0,VLOOKUP([1]【スタッフ使用】受注管理表!F479,ピボット①!$E$3:$F$10,2,FALSE))</f>
        <v>0</v>
      </c>
      <c r="N479" s="79">
        <f t="shared" si="21"/>
        <v>0</v>
      </c>
      <c r="O479" s="83">
        <f>[1]【スタッフ使用】受注管理表!G479</f>
        <v>0</v>
      </c>
      <c r="P479" s="83" t="e">
        <f t="shared" si="22"/>
        <v>#N/A</v>
      </c>
      <c r="Q479" s="83" t="e">
        <f t="shared" si="23"/>
        <v>#N/A</v>
      </c>
    </row>
    <row r="480" spans="11:17" x14ac:dyDescent="0.4">
      <c r="K480" s="79">
        <f>IF([1]【スタッフ使用】受注管理表!D480=0,0,VLOOKUP([1]【スタッフ使用】受注管理表!D480,ピボット①!$B$3:$C$11,2,FALSE))</f>
        <v>0</v>
      </c>
      <c r="L480" s="79">
        <f>IF([1]【スタッフ使用】受注管理表!E480=0,0,VLOOKUP([1]【スタッフ使用】受注管理表!E480,ピボット①!$G$3:$H$25,2,FALSE))</f>
        <v>0</v>
      </c>
      <c r="M480" s="79">
        <f>IF([1]【スタッフ使用】受注管理表!F480=0,0,VLOOKUP([1]【スタッフ使用】受注管理表!F480,ピボット①!$E$3:$F$10,2,FALSE))</f>
        <v>0</v>
      </c>
      <c r="N480" s="79">
        <f t="shared" si="21"/>
        <v>0</v>
      </c>
      <c r="O480" s="83">
        <f>[1]【スタッフ使用】受注管理表!G480</f>
        <v>0</v>
      </c>
      <c r="P480" s="83" t="e">
        <f t="shared" si="22"/>
        <v>#N/A</v>
      </c>
      <c r="Q480" s="83" t="e">
        <f t="shared" si="23"/>
        <v>#N/A</v>
      </c>
    </row>
    <row r="481" spans="11:17" x14ac:dyDescent="0.4">
      <c r="K481" s="79">
        <f>IF([1]【スタッフ使用】受注管理表!D481=0,0,VLOOKUP([1]【スタッフ使用】受注管理表!D481,ピボット①!$B$3:$C$11,2,FALSE))</f>
        <v>0</v>
      </c>
      <c r="L481" s="79">
        <f>IF([1]【スタッフ使用】受注管理表!E481=0,0,VLOOKUP([1]【スタッフ使用】受注管理表!E481,ピボット①!$G$3:$H$25,2,FALSE))</f>
        <v>0</v>
      </c>
      <c r="M481" s="79">
        <f>IF([1]【スタッフ使用】受注管理表!F481=0,0,VLOOKUP([1]【スタッフ使用】受注管理表!F481,ピボット①!$E$3:$F$10,2,FALSE))</f>
        <v>0</v>
      </c>
      <c r="N481" s="79">
        <f t="shared" si="21"/>
        <v>0</v>
      </c>
      <c r="O481" s="83">
        <f>[1]【スタッフ使用】受注管理表!G481</f>
        <v>0</v>
      </c>
      <c r="P481" s="83" t="e">
        <f t="shared" si="22"/>
        <v>#N/A</v>
      </c>
      <c r="Q481" s="83" t="e">
        <f t="shared" si="23"/>
        <v>#N/A</v>
      </c>
    </row>
    <row r="482" spans="11:17" x14ac:dyDescent="0.4">
      <c r="K482" s="79">
        <f>IF([1]【スタッフ使用】受注管理表!D482=0,0,VLOOKUP([1]【スタッフ使用】受注管理表!D482,ピボット①!$B$3:$C$11,2,FALSE))</f>
        <v>0</v>
      </c>
      <c r="L482" s="79">
        <f>IF([1]【スタッフ使用】受注管理表!E482=0,0,VLOOKUP([1]【スタッフ使用】受注管理表!E482,ピボット①!$G$3:$H$25,2,FALSE))</f>
        <v>0</v>
      </c>
      <c r="M482" s="79">
        <f>IF([1]【スタッフ使用】受注管理表!F482=0,0,VLOOKUP([1]【スタッフ使用】受注管理表!F482,ピボット①!$E$3:$F$10,2,FALSE))</f>
        <v>0</v>
      </c>
      <c r="N482" s="79">
        <f t="shared" si="21"/>
        <v>0</v>
      </c>
      <c r="O482" s="83">
        <f>[1]【スタッフ使用】受注管理表!G482</f>
        <v>0</v>
      </c>
      <c r="P482" s="83" t="e">
        <f t="shared" si="22"/>
        <v>#N/A</v>
      </c>
      <c r="Q482" s="83" t="e">
        <f t="shared" si="23"/>
        <v>#N/A</v>
      </c>
    </row>
    <row r="483" spans="11:17" x14ac:dyDescent="0.4">
      <c r="K483" s="79">
        <f>IF([1]【スタッフ使用】受注管理表!D483=0,0,VLOOKUP([1]【スタッフ使用】受注管理表!D483,ピボット①!$B$3:$C$11,2,FALSE))</f>
        <v>0</v>
      </c>
      <c r="L483" s="79">
        <f>IF([1]【スタッフ使用】受注管理表!E483=0,0,VLOOKUP([1]【スタッフ使用】受注管理表!E483,ピボット①!$G$3:$H$25,2,FALSE))</f>
        <v>0</v>
      </c>
      <c r="M483" s="79">
        <f>IF([1]【スタッフ使用】受注管理表!F483=0,0,VLOOKUP([1]【スタッフ使用】受注管理表!F483,ピボット①!$E$3:$F$10,2,FALSE))</f>
        <v>0</v>
      </c>
      <c r="N483" s="79">
        <f t="shared" si="21"/>
        <v>0</v>
      </c>
      <c r="O483" s="83">
        <f>[1]【スタッフ使用】受注管理表!G483</f>
        <v>0</v>
      </c>
      <c r="P483" s="83" t="e">
        <f t="shared" si="22"/>
        <v>#N/A</v>
      </c>
      <c r="Q483" s="83" t="e">
        <f t="shared" si="23"/>
        <v>#N/A</v>
      </c>
    </row>
    <row r="484" spans="11:17" x14ac:dyDescent="0.4">
      <c r="K484" s="79">
        <f>IF([1]【スタッフ使用】受注管理表!D484=0,0,VLOOKUP([1]【スタッフ使用】受注管理表!D484,ピボット①!$B$3:$C$11,2,FALSE))</f>
        <v>0</v>
      </c>
      <c r="L484" s="79">
        <f>IF([1]【スタッフ使用】受注管理表!E484=0,0,VLOOKUP([1]【スタッフ使用】受注管理表!E484,ピボット①!$G$3:$H$25,2,FALSE))</f>
        <v>0</v>
      </c>
      <c r="M484" s="79">
        <f>IF([1]【スタッフ使用】受注管理表!F484=0,0,VLOOKUP([1]【スタッフ使用】受注管理表!F484,ピボット①!$E$3:$F$10,2,FALSE))</f>
        <v>0</v>
      </c>
      <c r="N484" s="79">
        <f t="shared" si="21"/>
        <v>0</v>
      </c>
      <c r="O484" s="83">
        <f>[1]【スタッフ使用】受注管理表!G484</f>
        <v>0</v>
      </c>
      <c r="P484" s="83" t="e">
        <f t="shared" si="22"/>
        <v>#N/A</v>
      </c>
      <c r="Q484" s="83" t="e">
        <f t="shared" si="23"/>
        <v>#N/A</v>
      </c>
    </row>
    <row r="485" spans="11:17" x14ac:dyDescent="0.4">
      <c r="K485" s="79">
        <f>IF([1]【スタッフ使用】受注管理表!D485=0,0,VLOOKUP([1]【スタッフ使用】受注管理表!D485,ピボット①!$B$3:$C$11,2,FALSE))</f>
        <v>0</v>
      </c>
      <c r="L485" s="79">
        <f>IF([1]【スタッフ使用】受注管理表!E485=0,0,VLOOKUP([1]【スタッフ使用】受注管理表!E485,ピボット①!$G$3:$H$25,2,FALSE))</f>
        <v>0</v>
      </c>
      <c r="M485" s="79">
        <f>IF([1]【スタッフ使用】受注管理表!F485=0,0,VLOOKUP([1]【スタッフ使用】受注管理表!F485,ピボット①!$E$3:$F$10,2,FALSE))</f>
        <v>0</v>
      </c>
      <c r="N485" s="79">
        <f t="shared" si="21"/>
        <v>0</v>
      </c>
      <c r="O485" s="83">
        <f>[1]【スタッフ使用】受注管理表!G485</f>
        <v>0</v>
      </c>
      <c r="P485" s="83" t="e">
        <f t="shared" si="22"/>
        <v>#N/A</v>
      </c>
      <c r="Q485" s="83" t="e">
        <f t="shared" si="23"/>
        <v>#N/A</v>
      </c>
    </row>
    <row r="486" spans="11:17" x14ac:dyDescent="0.4">
      <c r="K486" s="79">
        <f>IF([1]【スタッフ使用】受注管理表!D486=0,0,VLOOKUP([1]【スタッフ使用】受注管理表!D486,ピボット①!$B$3:$C$11,2,FALSE))</f>
        <v>0</v>
      </c>
      <c r="L486" s="79">
        <f>IF([1]【スタッフ使用】受注管理表!E486=0,0,VLOOKUP([1]【スタッフ使用】受注管理表!E486,ピボット①!$G$3:$H$25,2,FALSE))</f>
        <v>0</v>
      </c>
      <c r="M486" s="79">
        <f>IF([1]【スタッフ使用】受注管理表!F486=0,0,VLOOKUP([1]【スタッフ使用】受注管理表!F486,ピボット①!$E$3:$F$10,2,FALSE))</f>
        <v>0</v>
      </c>
      <c r="N486" s="79">
        <f t="shared" si="21"/>
        <v>0</v>
      </c>
      <c r="O486" s="83">
        <f>[1]【スタッフ使用】受注管理表!G486</f>
        <v>0</v>
      </c>
      <c r="P486" s="83" t="e">
        <f t="shared" si="22"/>
        <v>#N/A</v>
      </c>
      <c r="Q486" s="83" t="e">
        <f t="shared" si="23"/>
        <v>#N/A</v>
      </c>
    </row>
    <row r="487" spans="11:17" x14ac:dyDescent="0.4">
      <c r="K487" s="79">
        <f>IF([1]【スタッフ使用】受注管理表!D487=0,0,VLOOKUP([1]【スタッフ使用】受注管理表!D487,ピボット①!$B$3:$C$11,2,FALSE))</f>
        <v>0</v>
      </c>
      <c r="L487" s="79">
        <f>IF([1]【スタッフ使用】受注管理表!E487=0,0,VLOOKUP([1]【スタッフ使用】受注管理表!E487,ピボット①!$G$3:$H$25,2,FALSE))</f>
        <v>0</v>
      </c>
      <c r="M487" s="79">
        <f>IF([1]【スタッフ使用】受注管理表!F487=0,0,VLOOKUP([1]【スタッフ使用】受注管理表!F487,ピボット①!$E$3:$F$10,2,FALSE))</f>
        <v>0</v>
      </c>
      <c r="N487" s="79">
        <f t="shared" si="21"/>
        <v>0</v>
      </c>
      <c r="O487" s="83">
        <f>[1]【スタッフ使用】受注管理表!G487</f>
        <v>0</v>
      </c>
      <c r="P487" s="83" t="e">
        <f t="shared" si="22"/>
        <v>#N/A</v>
      </c>
      <c r="Q487" s="83" t="e">
        <f t="shared" si="23"/>
        <v>#N/A</v>
      </c>
    </row>
    <row r="488" spans="11:17" x14ac:dyDescent="0.4">
      <c r="K488" s="79">
        <f>IF([1]【スタッフ使用】受注管理表!D488=0,0,VLOOKUP([1]【スタッフ使用】受注管理表!D488,ピボット①!$B$3:$C$11,2,FALSE))</f>
        <v>0</v>
      </c>
      <c r="L488" s="79">
        <f>IF([1]【スタッフ使用】受注管理表!E488=0,0,VLOOKUP([1]【スタッフ使用】受注管理表!E488,ピボット①!$G$3:$H$25,2,FALSE))</f>
        <v>0</v>
      </c>
      <c r="M488" s="79">
        <f>IF([1]【スタッフ使用】受注管理表!F488=0,0,VLOOKUP([1]【スタッフ使用】受注管理表!F488,ピボット①!$E$3:$F$10,2,FALSE))</f>
        <v>0</v>
      </c>
      <c r="N488" s="79">
        <f t="shared" si="21"/>
        <v>0</v>
      </c>
      <c r="O488" s="83">
        <f>[1]【スタッフ使用】受注管理表!G488</f>
        <v>0</v>
      </c>
      <c r="P488" s="83" t="e">
        <f t="shared" si="22"/>
        <v>#N/A</v>
      </c>
      <c r="Q488" s="83" t="e">
        <f t="shared" si="23"/>
        <v>#N/A</v>
      </c>
    </row>
    <row r="489" spans="11:17" x14ac:dyDescent="0.4">
      <c r="K489" s="79">
        <f>IF([1]【スタッフ使用】受注管理表!D489=0,0,VLOOKUP([1]【スタッフ使用】受注管理表!D489,ピボット①!$B$3:$C$11,2,FALSE))</f>
        <v>0</v>
      </c>
      <c r="L489" s="79">
        <f>IF([1]【スタッフ使用】受注管理表!E489=0,0,VLOOKUP([1]【スタッフ使用】受注管理表!E489,ピボット①!$G$3:$H$25,2,FALSE))</f>
        <v>0</v>
      </c>
      <c r="M489" s="79">
        <f>IF([1]【スタッフ使用】受注管理表!F489=0,0,VLOOKUP([1]【スタッフ使用】受注管理表!F489,ピボット①!$E$3:$F$10,2,FALSE))</f>
        <v>0</v>
      </c>
      <c r="N489" s="79">
        <f t="shared" si="21"/>
        <v>0</v>
      </c>
      <c r="O489" s="83">
        <f>[1]【スタッフ使用】受注管理表!G489</f>
        <v>0</v>
      </c>
      <c r="P489" s="83" t="e">
        <f t="shared" si="22"/>
        <v>#N/A</v>
      </c>
      <c r="Q489" s="83" t="e">
        <f t="shared" si="23"/>
        <v>#N/A</v>
      </c>
    </row>
    <row r="490" spans="11:17" x14ac:dyDescent="0.4">
      <c r="K490" s="79">
        <f>IF([1]【スタッフ使用】受注管理表!D490=0,0,VLOOKUP([1]【スタッフ使用】受注管理表!D490,ピボット①!$B$3:$C$11,2,FALSE))</f>
        <v>0</v>
      </c>
      <c r="L490" s="79">
        <f>IF([1]【スタッフ使用】受注管理表!E490=0,0,VLOOKUP([1]【スタッフ使用】受注管理表!E490,ピボット①!$G$3:$H$25,2,FALSE))</f>
        <v>0</v>
      </c>
      <c r="M490" s="79">
        <f>IF([1]【スタッフ使用】受注管理表!F490=0,0,VLOOKUP([1]【スタッフ使用】受注管理表!F490,ピボット①!$E$3:$F$10,2,FALSE))</f>
        <v>0</v>
      </c>
      <c r="N490" s="79">
        <f t="shared" si="21"/>
        <v>0</v>
      </c>
      <c r="O490" s="83">
        <f>[1]【スタッフ使用】受注管理表!G490</f>
        <v>0</v>
      </c>
      <c r="P490" s="83" t="e">
        <f t="shared" si="22"/>
        <v>#N/A</v>
      </c>
      <c r="Q490" s="83" t="e">
        <f t="shared" si="23"/>
        <v>#N/A</v>
      </c>
    </row>
    <row r="491" spans="11:17" x14ac:dyDescent="0.4">
      <c r="K491" s="79">
        <f>IF([1]【スタッフ使用】受注管理表!D491=0,0,VLOOKUP([1]【スタッフ使用】受注管理表!D491,ピボット①!$B$3:$C$11,2,FALSE))</f>
        <v>0</v>
      </c>
      <c r="L491" s="79">
        <f>IF([1]【スタッフ使用】受注管理表!E491=0,0,VLOOKUP([1]【スタッフ使用】受注管理表!E491,ピボット①!$G$3:$H$25,2,FALSE))</f>
        <v>0</v>
      </c>
      <c r="M491" s="79">
        <f>IF([1]【スタッフ使用】受注管理表!F491=0,0,VLOOKUP([1]【スタッフ使用】受注管理表!F491,ピボット①!$E$3:$F$10,2,FALSE))</f>
        <v>0</v>
      </c>
      <c r="N491" s="79">
        <f t="shared" si="21"/>
        <v>0</v>
      </c>
      <c r="O491" s="83">
        <f>[1]【スタッフ使用】受注管理表!G491</f>
        <v>0</v>
      </c>
      <c r="P491" s="83" t="e">
        <f t="shared" si="22"/>
        <v>#N/A</v>
      </c>
      <c r="Q491" s="83" t="e">
        <f t="shared" si="23"/>
        <v>#N/A</v>
      </c>
    </row>
    <row r="492" spans="11:17" x14ac:dyDescent="0.4">
      <c r="K492" s="79">
        <f>IF([1]【スタッフ使用】受注管理表!D492=0,0,VLOOKUP([1]【スタッフ使用】受注管理表!D492,ピボット①!$B$3:$C$11,2,FALSE))</f>
        <v>0</v>
      </c>
      <c r="L492" s="79">
        <f>IF([1]【スタッフ使用】受注管理表!E492=0,0,VLOOKUP([1]【スタッフ使用】受注管理表!E492,ピボット①!$G$3:$H$25,2,FALSE))</f>
        <v>0</v>
      </c>
      <c r="M492" s="79">
        <f>IF([1]【スタッフ使用】受注管理表!F492=0,0,VLOOKUP([1]【スタッフ使用】受注管理表!F492,ピボット①!$E$3:$F$10,2,FALSE))</f>
        <v>0</v>
      </c>
      <c r="N492" s="79">
        <f t="shared" si="21"/>
        <v>0</v>
      </c>
      <c r="O492" s="83">
        <f>[1]【スタッフ使用】受注管理表!G492</f>
        <v>0</v>
      </c>
      <c r="P492" s="83" t="e">
        <f t="shared" si="22"/>
        <v>#N/A</v>
      </c>
      <c r="Q492" s="83" t="e">
        <f t="shared" si="23"/>
        <v>#N/A</v>
      </c>
    </row>
    <row r="493" spans="11:17" x14ac:dyDescent="0.4">
      <c r="K493" s="79">
        <f>IF([1]【スタッフ使用】受注管理表!D493=0,0,VLOOKUP([1]【スタッフ使用】受注管理表!D493,ピボット①!$B$3:$C$11,2,FALSE))</f>
        <v>0</v>
      </c>
      <c r="L493" s="79">
        <f>IF([1]【スタッフ使用】受注管理表!E493=0,0,VLOOKUP([1]【スタッフ使用】受注管理表!E493,ピボット①!$G$3:$H$25,2,FALSE))</f>
        <v>0</v>
      </c>
      <c r="M493" s="79">
        <f>IF([1]【スタッフ使用】受注管理表!F493=0,0,VLOOKUP([1]【スタッフ使用】受注管理表!F493,ピボット①!$E$3:$F$10,2,FALSE))</f>
        <v>0</v>
      </c>
      <c r="N493" s="79">
        <f t="shared" si="21"/>
        <v>0</v>
      </c>
      <c r="O493" s="83">
        <f>[1]【スタッフ使用】受注管理表!G493</f>
        <v>0</v>
      </c>
      <c r="P493" s="83" t="e">
        <f t="shared" si="22"/>
        <v>#N/A</v>
      </c>
      <c r="Q493" s="83" t="e">
        <f t="shared" si="23"/>
        <v>#N/A</v>
      </c>
    </row>
    <row r="494" spans="11:17" x14ac:dyDescent="0.4">
      <c r="K494" s="79">
        <f>IF([1]【スタッフ使用】受注管理表!D494=0,0,VLOOKUP([1]【スタッフ使用】受注管理表!D494,ピボット①!$B$3:$C$11,2,FALSE))</f>
        <v>0</v>
      </c>
      <c r="L494" s="79">
        <f>IF([1]【スタッフ使用】受注管理表!E494=0,0,VLOOKUP([1]【スタッフ使用】受注管理表!E494,ピボット①!$G$3:$H$25,2,FALSE))</f>
        <v>0</v>
      </c>
      <c r="M494" s="79">
        <f>IF([1]【スタッフ使用】受注管理表!F494=0,0,VLOOKUP([1]【スタッフ使用】受注管理表!F494,ピボット①!$E$3:$F$10,2,FALSE))</f>
        <v>0</v>
      </c>
      <c r="N494" s="79">
        <f t="shared" si="21"/>
        <v>0</v>
      </c>
      <c r="O494" s="83">
        <f>[1]【スタッフ使用】受注管理表!G494</f>
        <v>0</v>
      </c>
      <c r="P494" s="83" t="e">
        <f t="shared" si="22"/>
        <v>#N/A</v>
      </c>
      <c r="Q494" s="83" t="e">
        <f t="shared" si="23"/>
        <v>#N/A</v>
      </c>
    </row>
    <row r="495" spans="11:17" x14ac:dyDescent="0.4">
      <c r="K495" s="79">
        <f>IF([1]【スタッフ使用】受注管理表!D495=0,0,VLOOKUP([1]【スタッフ使用】受注管理表!D495,ピボット①!$B$3:$C$11,2,FALSE))</f>
        <v>0</v>
      </c>
      <c r="L495" s="79">
        <f>IF([1]【スタッフ使用】受注管理表!E495=0,0,VLOOKUP([1]【スタッフ使用】受注管理表!E495,ピボット①!$G$3:$H$25,2,FALSE))</f>
        <v>0</v>
      </c>
      <c r="M495" s="79">
        <f>IF([1]【スタッフ使用】受注管理表!F495=0,0,VLOOKUP([1]【スタッフ使用】受注管理表!F495,ピボット①!$E$3:$F$10,2,FALSE))</f>
        <v>0</v>
      </c>
      <c r="N495" s="79">
        <f t="shared" si="21"/>
        <v>0</v>
      </c>
      <c r="O495" s="83">
        <f>[1]【スタッフ使用】受注管理表!G495</f>
        <v>0</v>
      </c>
      <c r="P495" s="83" t="e">
        <f t="shared" si="22"/>
        <v>#N/A</v>
      </c>
      <c r="Q495" s="83" t="e">
        <f t="shared" si="23"/>
        <v>#N/A</v>
      </c>
    </row>
    <row r="496" spans="11:17" x14ac:dyDescent="0.4">
      <c r="K496" s="79">
        <f>IF([1]【スタッフ使用】受注管理表!D496=0,0,VLOOKUP([1]【スタッフ使用】受注管理表!D496,ピボット①!$B$3:$C$11,2,FALSE))</f>
        <v>0</v>
      </c>
      <c r="L496" s="79">
        <f>IF([1]【スタッフ使用】受注管理表!E496=0,0,VLOOKUP([1]【スタッフ使用】受注管理表!E496,ピボット①!$G$3:$H$25,2,FALSE))</f>
        <v>0</v>
      </c>
      <c r="M496" s="79">
        <f>IF([1]【スタッフ使用】受注管理表!F496=0,0,VLOOKUP([1]【スタッフ使用】受注管理表!F496,ピボット①!$E$3:$F$10,2,FALSE))</f>
        <v>0</v>
      </c>
      <c r="N496" s="79">
        <f t="shared" si="21"/>
        <v>0</v>
      </c>
      <c r="O496" s="83">
        <f>[1]【スタッフ使用】受注管理表!G496</f>
        <v>0</v>
      </c>
      <c r="P496" s="83" t="e">
        <f t="shared" si="22"/>
        <v>#N/A</v>
      </c>
      <c r="Q496" s="83" t="e">
        <f t="shared" si="23"/>
        <v>#N/A</v>
      </c>
    </row>
    <row r="497" spans="11:17" x14ac:dyDescent="0.4">
      <c r="K497" s="79">
        <f>IF([1]【スタッフ使用】受注管理表!D497=0,0,VLOOKUP([1]【スタッフ使用】受注管理表!D497,ピボット①!$B$3:$C$11,2,FALSE))</f>
        <v>0</v>
      </c>
      <c r="L497" s="79">
        <f>IF([1]【スタッフ使用】受注管理表!E497=0,0,VLOOKUP([1]【スタッフ使用】受注管理表!E497,ピボット①!$G$3:$H$25,2,FALSE))</f>
        <v>0</v>
      </c>
      <c r="M497" s="79">
        <f>IF([1]【スタッフ使用】受注管理表!F497=0,0,VLOOKUP([1]【スタッフ使用】受注管理表!F497,ピボット①!$E$3:$F$10,2,FALSE))</f>
        <v>0</v>
      </c>
      <c r="N497" s="79">
        <f t="shared" si="21"/>
        <v>0</v>
      </c>
      <c r="O497" s="83">
        <f>[1]【スタッフ使用】受注管理表!G497</f>
        <v>0</v>
      </c>
      <c r="P497" s="83" t="e">
        <f t="shared" si="22"/>
        <v>#N/A</v>
      </c>
      <c r="Q497" s="83" t="e">
        <f t="shared" si="23"/>
        <v>#N/A</v>
      </c>
    </row>
    <row r="498" spans="11:17" x14ac:dyDescent="0.4">
      <c r="K498" s="79">
        <f>IF([1]【スタッフ使用】受注管理表!D498=0,0,VLOOKUP([1]【スタッフ使用】受注管理表!D498,ピボット①!$B$3:$C$11,2,FALSE))</f>
        <v>0</v>
      </c>
      <c r="L498" s="79">
        <f>IF([1]【スタッフ使用】受注管理表!E498=0,0,VLOOKUP([1]【スタッフ使用】受注管理表!E498,ピボット①!$G$3:$H$25,2,FALSE))</f>
        <v>0</v>
      </c>
      <c r="M498" s="79">
        <f>IF([1]【スタッフ使用】受注管理表!F498=0,0,VLOOKUP([1]【スタッフ使用】受注管理表!F498,ピボット①!$E$3:$F$10,2,FALSE))</f>
        <v>0</v>
      </c>
      <c r="N498" s="79">
        <f t="shared" si="21"/>
        <v>0</v>
      </c>
      <c r="O498" s="83">
        <f>[1]【スタッフ使用】受注管理表!G498</f>
        <v>0</v>
      </c>
      <c r="P498" s="83" t="e">
        <f t="shared" si="22"/>
        <v>#N/A</v>
      </c>
      <c r="Q498" s="83" t="e">
        <f t="shared" si="23"/>
        <v>#N/A</v>
      </c>
    </row>
    <row r="499" spans="11:17" x14ac:dyDescent="0.4">
      <c r="K499" s="79">
        <f>IF([1]【スタッフ使用】受注管理表!D499=0,0,VLOOKUP([1]【スタッフ使用】受注管理表!D499,ピボット①!$B$3:$C$11,2,FALSE))</f>
        <v>0</v>
      </c>
      <c r="L499" s="79">
        <f>IF([1]【スタッフ使用】受注管理表!E499=0,0,VLOOKUP([1]【スタッフ使用】受注管理表!E499,ピボット①!$G$3:$H$25,2,FALSE))</f>
        <v>0</v>
      </c>
      <c r="M499" s="79">
        <f>IF([1]【スタッフ使用】受注管理表!F499=0,0,VLOOKUP([1]【スタッフ使用】受注管理表!F499,ピボット①!$E$3:$F$10,2,FALSE))</f>
        <v>0</v>
      </c>
      <c r="N499" s="79">
        <f t="shared" si="21"/>
        <v>0</v>
      </c>
      <c r="O499" s="83">
        <f>[1]【スタッフ使用】受注管理表!G499</f>
        <v>0</v>
      </c>
      <c r="P499" s="83" t="e">
        <f t="shared" si="22"/>
        <v>#N/A</v>
      </c>
      <c r="Q499" s="83" t="e">
        <f t="shared" si="23"/>
        <v>#N/A</v>
      </c>
    </row>
    <row r="500" spans="11:17" x14ac:dyDescent="0.4">
      <c r="K500" s="79">
        <f>IF([1]【スタッフ使用】受注管理表!D500=0,0,VLOOKUP([1]【スタッフ使用】受注管理表!D500,ピボット①!$B$3:$C$11,2,FALSE))</f>
        <v>0</v>
      </c>
      <c r="L500" s="79">
        <f>IF([1]【スタッフ使用】受注管理表!E500=0,0,VLOOKUP([1]【スタッフ使用】受注管理表!E500,ピボット①!$G$3:$H$25,2,FALSE))</f>
        <v>0</v>
      </c>
      <c r="M500" s="79">
        <f>IF([1]【スタッフ使用】受注管理表!F500=0,0,VLOOKUP([1]【スタッフ使用】受注管理表!F500,ピボット①!$E$3:$F$10,2,FALSE))</f>
        <v>0</v>
      </c>
      <c r="N500" s="79">
        <f t="shared" si="21"/>
        <v>0</v>
      </c>
      <c r="O500" s="83">
        <f>[1]【スタッフ使用】受注管理表!G500</f>
        <v>0</v>
      </c>
      <c r="P500" s="83" t="e">
        <f t="shared" si="22"/>
        <v>#N/A</v>
      </c>
      <c r="Q500" s="83" t="e">
        <f t="shared" si="23"/>
        <v>#N/A</v>
      </c>
    </row>
    <row r="501" spans="11:17" x14ac:dyDescent="0.4">
      <c r="K501" s="79">
        <f>IF([1]【スタッフ使用】受注管理表!D501=0,0,VLOOKUP([1]【スタッフ使用】受注管理表!D501,ピボット①!$B$3:$C$11,2,FALSE))</f>
        <v>0</v>
      </c>
      <c r="L501" s="79">
        <f>IF([1]【スタッフ使用】受注管理表!E501=0,0,VLOOKUP([1]【スタッフ使用】受注管理表!E501,ピボット①!$G$3:$H$25,2,FALSE))</f>
        <v>0</v>
      </c>
      <c r="M501" s="79">
        <f>IF([1]【スタッフ使用】受注管理表!F501=0,0,VLOOKUP([1]【スタッフ使用】受注管理表!F501,ピボット①!$E$3:$F$10,2,FALSE))</f>
        <v>0</v>
      </c>
      <c r="N501" s="79">
        <f t="shared" si="21"/>
        <v>0</v>
      </c>
      <c r="O501" s="83">
        <f>[1]【スタッフ使用】受注管理表!G501</f>
        <v>0</v>
      </c>
      <c r="P501" s="83" t="e">
        <f t="shared" si="22"/>
        <v>#N/A</v>
      </c>
      <c r="Q501" s="83" t="e">
        <f t="shared" si="23"/>
        <v>#N/A</v>
      </c>
    </row>
    <row r="502" spans="11:17" x14ac:dyDescent="0.4">
      <c r="K502" s="79">
        <f>IF([1]【スタッフ使用】受注管理表!D502=0,0,VLOOKUP([1]【スタッフ使用】受注管理表!D502,ピボット①!$B$3:$C$11,2,FALSE))</f>
        <v>0</v>
      </c>
      <c r="L502" s="79">
        <f>IF([1]【スタッフ使用】受注管理表!E502=0,0,VLOOKUP([1]【スタッフ使用】受注管理表!E502,ピボット①!$G$3:$H$25,2,FALSE))</f>
        <v>0</v>
      </c>
      <c r="M502" s="79">
        <f>IF([1]【スタッフ使用】受注管理表!F502=0,0,VLOOKUP([1]【スタッフ使用】受注管理表!F502,ピボット①!$E$3:$F$10,2,FALSE))</f>
        <v>0</v>
      </c>
      <c r="N502" s="79">
        <f t="shared" si="21"/>
        <v>0</v>
      </c>
      <c r="O502" s="83">
        <f>[1]【スタッフ使用】受注管理表!G502</f>
        <v>0</v>
      </c>
      <c r="P502" s="83" t="e">
        <f t="shared" si="22"/>
        <v>#N/A</v>
      </c>
      <c r="Q502" s="83" t="e">
        <f t="shared" si="23"/>
        <v>#N/A</v>
      </c>
    </row>
  </sheetData>
  <autoFilter ref="K2:Q295" xr:uid="{00000000-0009-0000-0000-000000000000}"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showGridLines="0" showRowColHeaders="0" tabSelected="1" view="pageBreakPreview" topLeftCell="E10" zoomScaleNormal="100" zoomScaleSheetLayoutView="100" workbookViewId="0">
      <selection activeCell="O31" sqref="O31"/>
    </sheetView>
  </sheetViews>
  <sheetFormatPr defaultColWidth="13.625" defaultRowHeight="16.5" x14ac:dyDescent="0.4"/>
  <cols>
    <col min="1" max="1" width="8.25" hidden="1" customWidth="1"/>
    <col min="2" max="2" width="5.875" hidden="1" customWidth="1"/>
    <col min="3" max="3" width="6.75" hidden="1" customWidth="1"/>
    <col min="4" max="4" width="6.5" hidden="1" customWidth="1"/>
    <col min="5" max="5" width="3.375" bestFit="1" customWidth="1"/>
    <col min="6" max="6" width="6.375" bestFit="1" customWidth="1"/>
    <col min="7" max="7" width="18.75" customWidth="1"/>
    <col min="8" max="8" width="9.625" customWidth="1"/>
    <col min="9" max="9" width="14.875" customWidth="1"/>
    <col min="10" max="10" width="8.625" bestFit="1" customWidth="1"/>
    <col min="11" max="11" width="6.375" bestFit="1" customWidth="1"/>
    <col min="12" max="12" width="10.5" customWidth="1"/>
    <col min="13" max="13" width="0" hidden="1" customWidth="1"/>
  </cols>
  <sheetData>
    <row r="1" spans="1:12" ht="16.5" customHeight="1" x14ac:dyDescent="0.4">
      <c r="E1" s="94" t="s">
        <v>121</v>
      </c>
      <c r="F1" s="94"/>
      <c r="G1" s="94"/>
      <c r="H1" s="94"/>
      <c r="I1" s="58"/>
      <c r="J1" s="58"/>
      <c r="K1" s="58"/>
      <c r="L1" s="58"/>
    </row>
    <row r="2" spans="1:12" ht="16.5" customHeight="1" x14ac:dyDescent="0.4">
      <c r="E2" s="94"/>
      <c r="F2" s="94"/>
      <c r="G2" s="94"/>
      <c r="H2" s="94"/>
      <c r="I2" s="58"/>
      <c r="J2" s="58"/>
      <c r="K2" s="58"/>
      <c r="L2" s="58"/>
    </row>
    <row r="3" spans="1:12" ht="4.5" customHeight="1" thickBot="1" x14ac:dyDescent="0.45"/>
    <row r="4" spans="1:12" x14ac:dyDescent="0.4">
      <c r="E4" s="57" t="s">
        <v>49</v>
      </c>
      <c r="F4" s="56"/>
      <c r="G4" s="55" t="s">
        <v>48</v>
      </c>
      <c r="H4" s="54" t="s">
        <v>47</v>
      </c>
      <c r="I4" s="53" t="s">
        <v>46</v>
      </c>
      <c r="J4" s="52"/>
      <c r="K4" s="51" t="s">
        <v>45</v>
      </c>
      <c r="L4" s="50">
        <f>SUM(K23:K31)</f>
        <v>0</v>
      </c>
    </row>
    <row r="5" spans="1:12" ht="22.5" x14ac:dyDescent="0.4">
      <c r="E5" s="49" t="s">
        <v>44</v>
      </c>
      <c r="F5" s="48"/>
      <c r="G5" s="47" t="s">
        <v>43</v>
      </c>
      <c r="H5" s="46" t="s">
        <v>42</v>
      </c>
      <c r="I5" s="45" t="s">
        <v>41</v>
      </c>
      <c r="J5" s="44"/>
      <c r="K5" s="38" t="s">
        <v>63</v>
      </c>
      <c r="L5" s="37">
        <f>SUM(A23:A31)</f>
        <v>0</v>
      </c>
    </row>
    <row r="6" spans="1:12" ht="13.5" customHeight="1" x14ac:dyDescent="0.4">
      <c r="E6" s="43" t="s">
        <v>40</v>
      </c>
      <c r="F6" s="42" t="s">
        <v>39</v>
      </c>
      <c r="G6" s="41" t="s">
        <v>38</v>
      </c>
      <c r="H6" s="40"/>
      <c r="I6" s="40"/>
      <c r="J6" s="39"/>
      <c r="K6" s="87" t="s">
        <v>124</v>
      </c>
      <c r="L6" s="37">
        <f>ROUNDDOWN(L5*0.08,0)</f>
        <v>0</v>
      </c>
    </row>
    <row r="7" spans="1:12" ht="19.5" x14ac:dyDescent="0.4">
      <c r="E7" s="36" t="s">
        <v>37</v>
      </c>
      <c r="F7" s="35" t="s">
        <v>36</v>
      </c>
      <c r="G7" s="34" t="s">
        <v>35</v>
      </c>
      <c r="H7" s="33"/>
      <c r="I7" s="32"/>
      <c r="J7" s="31"/>
      <c r="K7" s="30" t="s">
        <v>34</v>
      </c>
      <c r="L7" s="29">
        <f>L5</f>
        <v>0</v>
      </c>
    </row>
    <row r="8" spans="1:12" ht="18.75" thickBot="1" x14ac:dyDescent="0.45">
      <c r="E8" s="28" t="s">
        <v>33</v>
      </c>
      <c r="F8" s="27" t="s">
        <v>32</v>
      </c>
      <c r="G8" s="26" t="s">
        <v>31</v>
      </c>
      <c r="H8" s="25"/>
      <c r="I8" s="24"/>
      <c r="J8" s="23"/>
      <c r="K8" s="22" t="s">
        <v>125</v>
      </c>
      <c r="L8" s="21"/>
    </row>
    <row r="9" spans="1:12" ht="4.5" customHeight="1" x14ac:dyDescent="0.4">
      <c r="I9" s="20"/>
    </row>
    <row r="10" spans="1:12" s="15" customFormat="1" ht="15" x14ac:dyDescent="0.4">
      <c r="E10" s="15" t="s">
        <v>30</v>
      </c>
    </row>
    <row r="11" spans="1:12" s="15" customFormat="1" ht="15" x14ac:dyDescent="0.4">
      <c r="E11" s="15">
        <v>1</v>
      </c>
      <c r="F11" s="15" t="s">
        <v>29</v>
      </c>
    </row>
    <row r="12" spans="1:12" s="15" customFormat="1" ht="15" x14ac:dyDescent="0.4">
      <c r="G12" s="15" t="s">
        <v>28</v>
      </c>
      <c r="H12" s="15" t="s">
        <v>27</v>
      </c>
    </row>
    <row r="13" spans="1:12" s="15" customFormat="1" ht="15" x14ac:dyDescent="0.4">
      <c r="G13" s="15" t="s">
        <v>26</v>
      </c>
      <c r="H13" s="15" t="s">
        <v>25</v>
      </c>
    </row>
    <row r="14" spans="1:12" s="15" customFormat="1" ht="15" x14ac:dyDescent="0.4">
      <c r="E14" s="15">
        <v>2</v>
      </c>
      <c r="F14" s="15" t="s">
        <v>24</v>
      </c>
    </row>
    <row r="15" spans="1:12" s="15" customFormat="1" x14ac:dyDescent="0.4">
      <c r="F15" s="15" t="s">
        <v>23</v>
      </c>
      <c r="H15" s="18" t="s">
        <v>22</v>
      </c>
    </row>
    <row r="16" spans="1:12" s="17" customFormat="1" ht="15" x14ac:dyDescent="0.4">
      <c r="A16" s="15"/>
      <c r="B16" s="15"/>
      <c r="C16" s="15"/>
      <c r="D16" s="15"/>
      <c r="E16" s="15">
        <v>3</v>
      </c>
      <c r="F16" s="15" t="s">
        <v>21</v>
      </c>
    </row>
    <row r="17" spans="1:13" s="17" customFormat="1" ht="15" x14ac:dyDescent="0.4">
      <c r="E17" s="17">
        <v>4</v>
      </c>
      <c r="F17" s="17" t="s">
        <v>20</v>
      </c>
    </row>
    <row r="18" spans="1:13" s="17" customFormat="1" x14ac:dyDescent="0.4">
      <c r="F18" s="19" t="s">
        <v>19</v>
      </c>
      <c r="G18" s="18" t="s">
        <v>18</v>
      </c>
    </row>
    <row r="19" spans="1:13" s="17" customFormat="1" ht="15" x14ac:dyDescent="0.4">
      <c r="E19" s="17">
        <v>5</v>
      </c>
      <c r="F19" s="17" t="s">
        <v>17</v>
      </c>
    </row>
    <row r="20" spans="1:13" s="15" customFormat="1" ht="4.5" customHeight="1" x14ac:dyDescent="0.4">
      <c r="A20" s="17"/>
      <c r="B20" s="17"/>
      <c r="C20" s="17"/>
      <c r="D20" s="17"/>
    </row>
    <row r="21" spans="1:13" s="15" customFormat="1" ht="15" x14ac:dyDescent="0.4">
      <c r="E21" s="16" t="s">
        <v>123</v>
      </c>
    </row>
    <row r="22" spans="1:13" x14ac:dyDescent="0.4">
      <c r="A22" s="15"/>
      <c r="B22" s="15"/>
      <c r="C22" s="15"/>
      <c r="D22" s="15"/>
      <c r="E22" s="8" t="s">
        <v>16</v>
      </c>
      <c r="F22" s="91" t="s">
        <v>15</v>
      </c>
      <c r="G22" s="92"/>
      <c r="H22" s="93"/>
      <c r="I22" s="8" t="s">
        <v>14</v>
      </c>
      <c r="J22" s="14" t="s">
        <v>13</v>
      </c>
      <c r="K22" s="8" t="s">
        <v>12</v>
      </c>
      <c r="L22" s="8" t="s">
        <v>129</v>
      </c>
    </row>
    <row r="23" spans="1:13" ht="29.25" customHeight="1" x14ac:dyDescent="0.4">
      <c r="A23" s="85">
        <f t="shared" ref="A23:A31" si="0">IF(K23=0,0,L23*K23/K23)</f>
        <v>0</v>
      </c>
      <c r="B23" s="1" t="s">
        <v>99</v>
      </c>
      <c r="C23" s="86" t="s">
        <v>100</v>
      </c>
      <c r="D23" t="s">
        <v>101</v>
      </c>
      <c r="E23" s="84" t="str">
        <f>IF(K23&gt;0,"○","")</f>
        <v/>
      </c>
      <c r="F23" s="8" t="s">
        <v>9</v>
      </c>
      <c r="G23" s="95" t="s">
        <v>7</v>
      </c>
      <c r="H23" s="96"/>
      <c r="I23" s="10"/>
      <c r="J23" s="88" t="s">
        <v>122</v>
      </c>
      <c r="K23" s="9"/>
      <c r="L23" s="2">
        <f>IF(K23=0,8500,8500*K23)</f>
        <v>8500</v>
      </c>
      <c r="M23">
        <v>1</v>
      </c>
    </row>
    <row r="24" spans="1:13" ht="29.25" customHeight="1" x14ac:dyDescent="0.4">
      <c r="A24" s="85">
        <f t="shared" si="0"/>
        <v>0</v>
      </c>
      <c r="B24" s="1" t="s">
        <v>102</v>
      </c>
      <c r="C24" s="86" t="s">
        <v>103</v>
      </c>
      <c r="D24" t="s">
        <v>104</v>
      </c>
      <c r="E24" s="84" t="str">
        <f t="shared" ref="E24:E31" si="1">IF(K24&gt;0,"○","")</f>
        <v/>
      </c>
      <c r="F24" s="8" t="s">
        <v>9</v>
      </c>
      <c r="G24" s="95" t="s">
        <v>11</v>
      </c>
      <c r="H24" s="96"/>
      <c r="I24" s="10"/>
      <c r="J24" s="88" t="s">
        <v>122</v>
      </c>
      <c r="K24" s="9"/>
      <c r="L24" s="2">
        <f>IF(K24=0,8500,8500*K24)</f>
        <v>8500</v>
      </c>
      <c r="M24">
        <v>2</v>
      </c>
    </row>
    <row r="25" spans="1:13" ht="29.25" customHeight="1" x14ac:dyDescent="0.4">
      <c r="A25" s="85">
        <f t="shared" si="0"/>
        <v>0</v>
      </c>
      <c r="B25" s="1" t="s">
        <v>105</v>
      </c>
      <c r="C25" s="86" t="s">
        <v>106</v>
      </c>
      <c r="D25" t="s">
        <v>107</v>
      </c>
      <c r="E25" s="84" t="str">
        <f t="shared" si="1"/>
        <v/>
      </c>
      <c r="F25" s="13" t="s">
        <v>9</v>
      </c>
      <c r="G25" s="89" t="s">
        <v>10</v>
      </c>
      <c r="H25" s="90"/>
      <c r="I25" s="10"/>
      <c r="J25" s="88" t="s">
        <v>122</v>
      </c>
      <c r="K25" s="9"/>
      <c r="L25" s="2">
        <f>IF(K25=0,10200,10200*K25)</f>
        <v>10200</v>
      </c>
      <c r="M25">
        <v>3</v>
      </c>
    </row>
    <row r="26" spans="1:13" ht="29.25" customHeight="1" x14ac:dyDescent="0.4">
      <c r="A26" s="85">
        <f t="shared" si="0"/>
        <v>0</v>
      </c>
      <c r="B26" s="1" t="s">
        <v>108</v>
      </c>
      <c r="E26" s="84" t="str">
        <f t="shared" si="1"/>
        <v/>
      </c>
      <c r="F26" s="13" t="s">
        <v>9</v>
      </c>
      <c r="G26" s="89" t="s">
        <v>8</v>
      </c>
      <c r="H26" s="90"/>
      <c r="I26" s="10"/>
      <c r="J26" s="88" t="s">
        <v>122</v>
      </c>
      <c r="K26" s="9"/>
      <c r="L26" s="2">
        <f>IF(K26=0,10200,10200*K26)</f>
        <v>10200</v>
      </c>
      <c r="M26">
        <v>4</v>
      </c>
    </row>
    <row r="27" spans="1:13" ht="29.25" customHeight="1" x14ac:dyDescent="0.4">
      <c r="A27" s="85">
        <f t="shared" si="0"/>
        <v>0</v>
      </c>
      <c r="B27" s="1" t="s">
        <v>109</v>
      </c>
      <c r="E27" s="84" t="str">
        <f t="shared" si="1"/>
        <v/>
      </c>
      <c r="F27" s="8" t="s">
        <v>4</v>
      </c>
      <c r="G27" s="95" t="s">
        <v>7</v>
      </c>
      <c r="H27" s="96"/>
      <c r="I27" s="10"/>
      <c r="J27" s="88" t="s">
        <v>122</v>
      </c>
      <c r="K27" s="9"/>
      <c r="L27" s="2">
        <f>IF(K27=0,8500,8500*K27)</f>
        <v>8500</v>
      </c>
      <c r="M27">
        <v>5</v>
      </c>
    </row>
    <row r="28" spans="1:13" ht="29.25" customHeight="1" x14ac:dyDescent="0.4">
      <c r="A28" s="85">
        <f t="shared" si="0"/>
        <v>0</v>
      </c>
      <c r="B28" s="1" t="s">
        <v>110</v>
      </c>
      <c r="E28" s="84" t="str">
        <f t="shared" si="1"/>
        <v/>
      </c>
      <c r="F28" s="8" t="s">
        <v>4</v>
      </c>
      <c r="G28" s="95" t="s">
        <v>6</v>
      </c>
      <c r="H28" s="96"/>
      <c r="I28" s="10"/>
      <c r="J28" s="88" t="s">
        <v>122</v>
      </c>
      <c r="K28" s="9"/>
      <c r="L28" s="2">
        <f>IF(K28=0,8500,8500*K28)</f>
        <v>8500</v>
      </c>
      <c r="M28">
        <v>6</v>
      </c>
    </row>
    <row r="29" spans="1:13" ht="29.25" customHeight="1" x14ac:dyDescent="0.4">
      <c r="A29" s="85">
        <f t="shared" si="0"/>
        <v>0</v>
      </c>
      <c r="B29" s="1" t="s">
        <v>111</v>
      </c>
      <c r="E29" s="84" t="str">
        <f t="shared" si="1"/>
        <v/>
      </c>
      <c r="F29" s="8" t="s">
        <v>4</v>
      </c>
      <c r="G29" s="89" t="s">
        <v>5</v>
      </c>
      <c r="H29" s="90"/>
      <c r="I29" s="10"/>
      <c r="J29" s="88" t="s">
        <v>122</v>
      </c>
      <c r="K29" s="9"/>
      <c r="L29" s="2">
        <f>IF(K29=0,10200,10200*K29)</f>
        <v>10200</v>
      </c>
      <c r="M29">
        <v>7</v>
      </c>
    </row>
    <row r="30" spans="1:13" ht="29.25" customHeight="1" x14ac:dyDescent="0.4">
      <c r="A30" s="85">
        <f t="shared" si="0"/>
        <v>0</v>
      </c>
      <c r="B30" s="1" t="s">
        <v>112</v>
      </c>
      <c r="E30" s="84" t="str">
        <f t="shared" si="1"/>
        <v/>
      </c>
      <c r="F30" s="8" t="s">
        <v>4</v>
      </c>
      <c r="G30" s="89" t="s">
        <v>3</v>
      </c>
      <c r="H30" s="90"/>
      <c r="I30" s="3"/>
      <c r="J30" s="88" t="s">
        <v>122</v>
      </c>
      <c r="K30" s="9"/>
      <c r="L30" s="7">
        <f>IF(K30=0,10200,10200*K30)</f>
        <v>10200</v>
      </c>
      <c r="M30">
        <v>8</v>
      </c>
    </row>
    <row r="31" spans="1:13" ht="29.25" customHeight="1" x14ac:dyDescent="0.4">
      <c r="A31" s="85">
        <f t="shared" si="0"/>
        <v>0</v>
      </c>
      <c r="B31" s="1" t="s">
        <v>113</v>
      </c>
      <c r="E31" s="84" t="str">
        <f t="shared" si="1"/>
        <v/>
      </c>
      <c r="F31" s="6" t="s">
        <v>2</v>
      </c>
      <c r="G31" s="5" t="s">
        <v>1</v>
      </c>
      <c r="H31" s="4"/>
      <c r="I31" s="3"/>
      <c r="J31" s="88" t="s">
        <v>122</v>
      </c>
      <c r="K31" s="9"/>
      <c r="L31" s="2">
        <f>IF(K31=0,9300,9300*K31)</f>
        <v>9300</v>
      </c>
      <c r="M31">
        <v>9</v>
      </c>
    </row>
    <row r="32" spans="1:13" x14ac:dyDescent="0.4">
      <c r="B32" s="1" t="s">
        <v>114</v>
      </c>
      <c r="E32" t="s">
        <v>0</v>
      </c>
      <c r="M32">
        <v>10</v>
      </c>
    </row>
    <row r="33" spans="2:13" x14ac:dyDescent="0.4">
      <c r="B33" s="1" t="s">
        <v>115</v>
      </c>
      <c r="M33">
        <v>11</v>
      </c>
    </row>
    <row r="34" spans="2:13" x14ac:dyDescent="0.4">
      <c r="B34" s="1" t="s">
        <v>115</v>
      </c>
      <c r="M34">
        <v>12</v>
      </c>
    </row>
    <row r="35" spans="2:13" x14ac:dyDescent="0.4">
      <c r="B35" s="1" t="s">
        <v>116</v>
      </c>
      <c r="M35">
        <v>13</v>
      </c>
    </row>
    <row r="36" spans="2:13" x14ac:dyDescent="0.4">
      <c r="B36" s="1" t="s">
        <v>117</v>
      </c>
      <c r="M36">
        <v>14</v>
      </c>
    </row>
    <row r="37" spans="2:13" x14ac:dyDescent="0.4">
      <c r="B37" s="1" t="s">
        <v>118</v>
      </c>
      <c r="M37">
        <v>15</v>
      </c>
    </row>
    <row r="38" spans="2:13" x14ac:dyDescent="0.4">
      <c r="B38" s="1" t="s">
        <v>119</v>
      </c>
      <c r="M38">
        <v>16</v>
      </c>
    </row>
    <row r="39" spans="2:13" x14ac:dyDescent="0.4">
      <c r="B39" s="1" t="s">
        <v>120</v>
      </c>
      <c r="M39">
        <v>17</v>
      </c>
    </row>
    <row r="40" spans="2:13" x14ac:dyDescent="0.4">
      <c r="M40">
        <v>18</v>
      </c>
    </row>
    <row r="41" spans="2:13" x14ac:dyDescent="0.4">
      <c r="M41">
        <v>19</v>
      </c>
    </row>
    <row r="42" spans="2:13" x14ac:dyDescent="0.4">
      <c r="M42">
        <v>20</v>
      </c>
    </row>
  </sheetData>
  <sheetProtection password="C7EE" sheet="1" objects="1" scenarios="1" autoFilter="0"/>
  <mergeCells count="10">
    <mergeCell ref="G30:H30"/>
    <mergeCell ref="F22:H22"/>
    <mergeCell ref="E1:H2"/>
    <mergeCell ref="G23:H23"/>
    <mergeCell ref="G26:H26"/>
    <mergeCell ref="G25:H25"/>
    <mergeCell ref="G24:H24"/>
    <mergeCell ref="G27:H27"/>
    <mergeCell ref="G28:H28"/>
    <mergeCell ref="G29:H29"/>
  </mergeCells>
  <phoneticPr fontId="3"/>
  <conditionalFormatting sqref="L31 L23:L29">
    <cfRule type="expression" dxfId="10" priority="9">
      <formula>K23=0</formula>
    </cfRule>
  </conditionalFormatting>
  <conditionalFormatting sqref="G4">
    <cfRule type="expression" dxfId="9" priority="8">
      <formula>$G$4="アオバ　タロウ"</formula>
    </cfRule>
  </conditionalFormatting>
  <conditionalFormatting sqref="G5">
    <cfRule type="expression" dxfId="8" priority="7">
      <formula>G5="青葉　太郎"</formula>
    </cfRule>
  </conditionalFormatting>
  <conditionalFormatting sqref="I5">
    <cfRule type="expression" dxfId="7" priority="6">
      <formula>$I$5="090-1234-5678"</formula>
    </cfRule>
  </conditionalFormatting>
  <conditionalFormatting sqref="I4">
    <cfRule type="expression" dxfId="6" priority="5">
      <formula>$I$4="tarou@aoba.com"</formula>
    </cfRule>
  </conditionalFormatting>
  <conditionalFormatting sqref="G6">
    <cfRule type="expression" dxfId="5" priority="4">
      <formula>$G$6="000-0000"</formula>
    </cfRule>
  </conditionalFormatting>
  <conditionalFormatting sqref="G7">
    <cfRule type="expression" dxfId="4" priority="3">
      <formula>$G$7="神奈川県横浜市青葉区市ケ尾町31-4"</formula>
    </cfRule>
  </conditionalFormatting>
  <conditionalFormatting sqref="G8">
    <cfRule type="expression" dxfId="3" priority="2">
      <formula>$G$8="青葉区役所"</formula>
    </cfRule>
  </conditionalFormatting>
  <conditionalFormatting sqref="L30">
    <cfRule type="expression" dxfId="2" priority="1">
      <formula>K30=0</formula>
    </cfRule>
  </conditionalFormatting>
  <dataValidations count="1">
    <dataValidation type="list" allowBlank="1" showInputMessage="1" showErrorMessage="1" sqref="K23:K31" xr:uid="{00000000-0002-0000-0100-000000000000}">
      <formula1>$M$22:$M$42</formula1>
    </dataValidation>
  </dataValidations>
  <hyperlinks>
    <hyperlink ref="H15" r:id="rId1" xr:uid="{00000000-0004-0000-0100-000000000000}"/>
    <hyperlink ref="I4" r:id="rId2" xr:uid="{00000000-0004-0000-0100-000001000000}"/>
    <hyperlink ref="G18" r:id="rId3" xr:uid="{00000000-0004-0000-0100-000002000000}"/>
  </hyperlinks>
  <pageMargins left="0.59055118110236227" right="0.59055118110236227" top="0.78740157480314965" bottom="0.59055118110236227" header="0.31496062992125984" footer="0.31496062992125984"/>
  <pageSetup paperSize="9" scale="74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ピボット①!$E$2:$E$5</xm:f>
          </x14:formula1>
          <xm:sqref>J23:J31</xm:sqref>
        </x14:dataValidation>
        <x14:dataValidation type="list" allowBlank="1" showInputMessage="1" showErrorMessage="1" xr:uid="{00000000-0002-0000-0100-000002000000}">
          <x14:formula1>
            <xm:f>ピボット①!$G$11:$G$25</xm:f>
          </x14:formula1>
          <xm:sqref>I31</xm:sqref>
        </x14:dataValidation>
        <x14:dataValidation type="list" allowBlank="1" showInputMessage="1" showErrorMessage="1" xr:uid="{00000000-0002-0000-0100-000003000000}">
          <x14:formula1>
            <xm:f>ピボット①!$G$2:$G$10</xm:f>
          </x14:formula1>
          <xm:sqref>I23:I30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showGridLines="0" showRowColHeaders="0" view="pageBreakPreview" zoomScaleNormal="100" zoomScaleSheetLayoutView="100" workbookViewId="0">
      <selection activeCell="G8" sqref="G8"/>
    </sheetView>
  </sheetViews>
  <sheetFormatPr defaultRowHeight="16.5" x14ac:dyDescent="0.4"/>
  <cols>
    <col min="1" max="1" width="6.25" bestFit="1" customWidth="1"/>
    <col min="2" max="2" width="18.5" customWidth="1"/>
    <col min="3" max="3" width="42.25" customWidth="1"/>
    <col min="4" max="4" width="15.25" bestFit="1" customWidth="1"/>
    <col min="5" max="5" width="9.375" customWidth="1"/>
    <col min="6" max="6" width="11" customWidth="1"/>
    <col min="7" max="7" width="13.125" customWidth="1"/>
  </cols>
  <sheetData>
    <row r="1" spans="1:7" ht="38.25" x14ac:dyDescent="0.4">
      <c r="E1" s="78"/>
      <c r="F1" s="78"/>
      <c r="G1" s="77" t="s">
        <v>60</v>
      </c>
    </row>
    <row r="2" spans="1:7" ht="22.5" x14ac:dyDescent="0.4">
      <c r="A2" s="97" t="str">
        <f>IF('ジャージ申込書（一般）'!G5=0,"",'ジャージ申込書（一般）'!$G$5&amp;"　様")</f>
        <v>青葉　太郎　様</v>
      </c>
      <c r="B2" s="97"/>
    </row>
    <row r="3" spans="1:7" x14ac:dyDescent="0.4">
      <c r="A3" s="21" t="s">
        <v>59</v>
      </c>
      <c r="G3" s="76">
        <f ca="1">TODAY()</f>
        <v>43567</v>
      </c>
    </row>
    <row r="4" spans="1:7" x14ac:dyDescent="0.4">
      <c r="A4" s="21" t="s">
        <v>58</v>
      </c>
    </row>
    <row r="5" spans="1:7" ht="56.25" customHeight="1" x14ac:dyDescent="0.4">
      <c r="B5" s="98">
        <f>G17</f>
        <v>0</v>
      </c>
      <c r="C5" s="99"/>
      <c r="E5" s="100" t="s">
        <v>57</v>
      </c>
      <c r="F5" s="101"/>
      <c r="G5" s="101"/>
    </row>
    <row r="6" spans="1:7" ht="17.25" thickBot="1" x14ac:dyDescent="0.45">
      <c r="A6" s="21" t="s">
        <v>56</v>
      </c>
    </row>
    <row r="7" spans="1:7" ht="17.25" thickBot="1" x14ac:dyDescent="0.45">
      <c r="A7" s="75" t="s">
        <v>55</v>
      </c>
      <c r="B7" s="74" t="s">
        <v>54</v>
      </c>
      <c r="C7" s="74" t="s">
        <v>53</v>
      </c>
      <c r="D7" s="74" t="str">
        <f>'ジャージ申込書（一般）'!I22</f>
        <v>サイズ</v>
      </c>
      <c r="E7" s="74" t="str">
        <f>'ジャージ申込書（一般）'!J22</f>
        <v>ジッパー</v>
      </c>
      <c r="F7" s="74" t="str">
        <f>'ジャージ申込書（一般）'!K22</f>
        <v>数量</v>
      </c>
      <c r="G7" s="73" t="s">
        <v>128</v>
      </c>
    </row>
    <row r="8" spans="1:7" x14ac:dyDescent="0.4">
      <c r="A8" s="72" t="str">
        <f>IF('ジャージ申込書（一般）'!E23="","",'ジャージ申込書（一般）'!E23)</f>
        <v/>
      </c>
      <c r="B8" s="71" t="str">
        <f>IF('ジャージ申込書（一般）'!K23=0,"",'ジャージ申込書（一般）'!$G$5&amp;"　様")</f>
        <v/>
      </c>
      <c r="C8" s="71" t="str">
        <f>IF('ジャージ申込書（一般）'!K23=0,"**********",'ジャージ申込書（一般）'!F23&amp;"　"&amp;'ジャージ申込書（一般）'!G23)</f>
        <v>**********</v>
      </c>
      <c r="D8" s="71" t="str">
        <f>IF('ジャージ申込書（一般）'!K23=0,"**********",'ジャージ申込書（一般）'!I23)</f>
        <v>**********</v>
      </c>
      <c r="E8" s="71" t="str">
        <f>IF('ジャージ申込書（一般）'!K23=0,"*****",'ジャージ申込書（一般）'!J23)</f>
        <v>*****</v>
      </c>
      <c r="F8" s="70" t="str">
        <f>IF('ジャージ申込書（一般）'!K23=0,"",'ジャージ申込書（一般）'!K23)</f>
        <v/>
      </c>
      <c r="G8" s="69">
        <f>IF('ジャージ申込書（一般）'!K23=0,0,'ジャージ申込書（一般）'!L23)</f>
        <v>0</v>
      </c>
    </row>
    <row r="9" spans="1:7" x14ac:dyDescent="0.4">
      <c r="A9" s="66" t="str">
        <f>IF('ジャージ申込書（一般）'!E24="","",'ジャージ申込書（一般）'!E24)</f>
        <v/>
      </c>
      <c r="B9" s="68" t="str">
        <f>IF('ジャージ申込書（一般）'!K24=0,"",'ジャージ申込書（一般）'!$G$5&amp;"　様")</f>
        <v/>
      </c>
      <c r="C9" s="68" t="str">
        <f>IF('ジャージ申込書（一般）'!K24=0,"**********",'ジャージ申込書（一般）'!F24&amp;"　"&amp;'ジャージ申込書（一般）'!G24)</f>
        <v>**********</v>
      </c>
      <c r="D9" s="68" t="str">
        <f>IF('ジャージ申込書（一般）'!K24=0,"**********",'ジャージ申込書（一般）'!I24)</f>
        <v>**********</v>
      </c>
      <c r="E9" s="68" t="str">
        <f>IF('ジャージ申込書（一般）'!K24=0,"*****",'ジャージ申込書（一般）'!J24)</f>
        <v>*****</v>
      </c>
      <c r="F9" s="67" t="str">
        <f>IF('ジャージ申込書（一般）'!K24=0,"",'ジャージ申込書（一般）'!K24)</f>
        <v/>
      </c>
      <c r="G9" s="63">
        <f>IF('ジャージ申込書（一般）'!K24=0,0,'ジャージ申込書（一般）'!L24)</f>
        <v>0</v>
      </c>
    </row>
    <row r="10" spans="1:7" x14ac:dyDescent="0.4">
      <c r="A10" s="66" t="str">
        <f>IF('ジャージ申込書（一般）'!E25="","",'ジャージ申込書（一般）'!E25)</f>
        <v/>
      </c>
      <c r="B10" s="68" t="str">
        <f>IF('ジャージ申込書（一般）'!K25=0,"",'ジャージ申込書（一般）'!$G$5&amp;"　様")</f>
        <v/>
      </c>
      <c r="C10" s="68" t="str">
        <f>IF('ジャージ申込書（一般）'!K25=0,"**********",'ジャージ申込書（一般）'!F25&amp;"　"&amp;'ジャージ申込書（一般）'!G25)</f>
        <v>**********</v>
      </c>
      <c r="D10" s="68" t="str">
        <f>IF('ジャージ申込書（一般）'!K25=0,"**********",'ジャージ申込書（一般）'!I25)</f>
        <v>**********</v>
      </c>
      <c r="E10" s="68" t="str">
        <f>IF('ジャージ申込書（一般）'!K25=0,"*****",'ジャージ申込書（一般）'!J25)</f>
        <v>*****</v>
      </c>
      <c r="F10" s="67" t="str">
        <f>IF('ジャージ申込書（一般）'!K25=0,"",'ジャージ申込書（一般）'!K25)</f>
        <v/>
      </c>
      <c r="G10" s="63">
        <f>IF('ジャージ申込書（一般）'!K25=0,0,'ジャージ申込書（一般）'!L25)</f>
        <v>0</v>
      </c>
    </row>
    <row r="11" spans="1:7" x14ac:dyDescent="0.4">
      <c r="A11" s="66" t="str">
        <f>IF('ジャージ申込書（一般）'!E26="","",'ジャージ申込書（一般）'!E26)</f>
        <v/>
      </c>
      <c r="B11" s="68" t="str">
        <f>IF('ジャージ申込書（一般）'!K26=0,"",'ジャージ申込書（一般）'!$G$5&amp;"　様")</f>
        <v/>
      </c>
      <c r="C11" s="68" t="str">
        <f>IF('ジャージ申込書（一般）'!K26=0,"**********",'ジャージ申込書（一般）'!F26&amp;"　"&amp;'ジャージ申込書（一般）'!G26)</f>
        <v>**********</v>
      </c>
      <c r="D11" s="68" t="str">
        <f>IF('ジャージ申込書（一般）'!K26=0,"**********",'ジャージ申込書（一般）'!I26)</f>
        <v>**********</v>
      </c>
      <c r="E11" s="68" t="str">
        <f>IF('ジャージ申込書（一般）'!K26=0,"*****",'ジャージ申込書（一般）'!J26)</f>
        <v>*****</v>
      </c>
      <c r="F11" s="67" t="str">
        <f>IF('ジャージ申込書（一般）'!K26=0,"",'ジャージ申込書（一般）'!K26)</f>
        <v/>
      </c>
      <c r="G11" s="63">
        <f>IF('ジャージ申込書（一般）'!K26=0,0,'ジャージ申込書（一般）'!L26)</f>
        <v>0</v>
      </c>
    </row>
    <row r="12" spans="1:7" x14ac:dyDescent="0.4">
      <c r="A12" s="66" t="str">
        <f>IF('ジャージ申込書（一般）'!E27="","",'ジャージ申込書（一般）'!E27)</f>
        <v/>
      </c>
      <c r="B12" s="68" t="str">
        <f>IF('ジャージ申込書（一般）'!K27=0,"",'ジャージ申込書（一般）'!$G$5&amp;"　様")</f>
        <v/>
      </c>
      <c r="C12" s="68" t="str">
        <f>IF('ジャージ申込書（一般）'!K27=0,"**********",'ジャージ申込書（一般）'!F27&amp;"　"&amp;'ジャージ申込書（一般）'!G27)</f>
        <v>**********</v>
      </c>
      <c r="D12" s="68" t="str">
        <f>IF('ジャージ申込書（一般）'!K27=0,"**********",'ジャージ申込書（一般）'!I27)</f>
        <v>**********</v>
      </c>
      <c r="E12" s="68" t="str">
        <f>IF('ジャージ申込書（一般）'!K27=0,"*****",'ジャージ申込書（一般）'!J27)</f>
        <v>*****</v>
      </c>
      <c r="F12" s="67" t="str">
        <f>IF('ジャージ申込書（一般）'!K27=0,"",'ジャージ申込書（一般）'!K27)</f>
        <v/>
      </c>
      <c r="G12" s="63">
        <f>IF('ジャージ申込書（一般）'!K27=0,0,'ジャージ申込書（一般）'!L27)</f>
        <v>0</v>
      </c>
    </row>
    <row r="13" spans="1:7" x14ac:dyDescent="0.4">
      <c r="A13" s="66" t="str">
        <f>IF('ジャージ申込書（一般）'!E28="","",'ジャージ申込書（一般）'!E28)</f>
        <v/>
      </c>
      <c r="B13" s="68" t="str">
        <f>IF('ジャージ申込書（一般）'!K28=0,"",'ジャージ申込書（一般）'!$G$5&amp;"　様")</f>
        <v/>
      </c>
      <c r="C13" s="68" t="str">
        <f>IF('ジャージ申込書（一般）'!K28=0,"**********",'ジャージ申込書（一般）'!F28&amp;"　"&amp;'ジャージ申込書（一般）'!G28)</f>
        <v>**********</v>
      </c>
      <c r="D13" s="68" t="str">
        <f>IF('ジャージ申込書（一般）'!K28=0,"**********",'ジャージ申込書（一般）'!I28)</f>
        <v>**********</v>
      </c>
      <c r="E13" s="68" t="str">
        <f>IF('ジャージ申込書（一般）'!K28=0,"*****",'ジャージ申込書（一般）'!J28)</f>
        <v>*****</v>
      </c>
      <c r="F13" s="67" t="str">
        <f>IF('ジャージ申込書（一般）'!K28=0,"",'ジャージ申込書（一般）'!K28)</f>
        <v/>
      </c>
      <c r="G13" s="63">
        <f>IF('ジャージ申込書（一般）'!K28=0,0,'ジャージ申込書（一般）'!L28)</f>
        <v>0</v>
      </c>
    </row>
    <row r="14" spans="1:7" x14ac:dyDescent="0.4">
      <c r="A14" s="66" t="str">
        <f>IF('ジャージ申込書（一般）'!E29="","",'ジャージ申込書（一般）'!E29)</f>
        <v/>
      </c>
      <c r="B14" s="68" t="str">
        <f>IF('ジャージ申込書（一般）'!K29=0,"",'ジャージ申込書（一般）'!$G$5&amp;"　様")</f>
        <v/>
      </c>
      <c r="C14" s="68" t="str">
        <f>IF('ジャージ申込書（一般）'!K29=0,"**********",'ジャージ申込書（一般）'!F29&amp;"　"&amp;'ジャージ申込書（一般）'!G29)</f>
        <v>**********</v>
      </c>
      <c r="D14" s="68" t="str">
        <f>IF('ジャージ申込書（一般）'!K29=0,"**********",'ジャージ申込書（一般）'!I29)</f>
        <v>**********</v>
      </c>
      <c r="E14" s="68" t="str">
        <f>IF('ジャージ申込書（一般）'!K29=0,"*****",'ジャージ申込書（一般）'!J29)</f>
        <v>*****</v>
      </c>
      <c r="F14" s="67" t="str">
        <f>IF('ジャージ申込書（一般）'!K29=0,"",'ジャージ申込書（一般）'!K29)</f>
        <v/>
      </c>
      <c r="G14" s="63">
        <f>IF('ジャージ申込書（一般）'!K29=0,0,'ジャージ申込書（一般）'!L29)</f>
        <v>0</v>
      </c>
    </row>
    <row r="15" spans="1:7" x14ac:dyDescent="0.4">
      <c r="A15" s="66" t="str">
        <f>IF('ジャージ申込書（一般）'!E30="","",'ジャージ申込書（一般）'!E30)</f>
        <v/>
      </c>
      <c r="B15" s="68" t="str">
        <f>IF('ジャージ申込書（一般）'!K30=0,"",'ジャージ申込書（一般）'!$G$5&amp;"　様")</f>
        <v/>
      </c>
      <c r="C15" s="68" t="str">
        <f>IF('ジャージ申込書（一般）'!K30=0,"**********",'ジャージ申込書（一般）'!F30&amp;"　"&amp;'ジャージ申込書（一般）'!G30)</f>
        <v>**********</v>
      </c>
      <c r="D15" s="68" t="str">
        <f>IF('ジャージ申込書（一般）'!K30=0,"**********",'ジャージ申込書（一般）'!I30)</f>
        <v>**********</v>
      </c>
      <c r="E15" s="68" t="str">
        <f>IF('ジャージ申込書（一般）'!K30=0,"*****",'ジャージ申込書（一般）'!J30)</f>
        <v>*****</v>
      </c>
      <c r="F15" s="67" t="str">
        <f>IF('ジャージ申込書（一般）'!K30=0,"",'ジャージ申込書（一般）'!K30)</f>
        <v/>
      </c>
      <c r="G15" s="63">
        <f>IF('ジャージ申込書（一般）'!K30=0,0,'ジャージ申込書（一般）'!L30)</f>
        <v>0</v>
      </c>
    </row>
    <row r="16" spans="1:7" x14ac:dyDescent="0.4">
      <c r="A16" s="66" t="str">
        <f>IF('ジャージ申込書（一般）'!E31="","",'ジャージ申込書（一般）'!E31)</f>
        <v/>
      </c>
      <c r="B16" s="68" t="str">
        <f>IF('ジャージ申込書（一般）'!K31=0,"",'ジャージ申込書（一般）'!$G$5&amp;"　様")</f>
        <v/>
      </c>
      <c r="C16" s="68" t="str">
        <f>IF('ジャージ申込書（一般）'!K31=0,"**********",'ジャージ申込書（一般）'!F31&amp;"　"&amp;'ジャージ申込書（一般）'!G31)</f>
        <v>**********</v>
      </c>
      <c r="D16" s="68" t="str">
        <f>IF('ジャージ申込書（一般）'!K31=0,"**********",'ジャージ申込書（一般）'!I31)</f>
        <v>**********</v>
      </c>
      <c r="E16" s="68" t="str">
        <f>IF('ジャージ申込書（一般）'!K31=0,"*****",'ジャージ申込書（一般）'!J31)</f>
        <v>*****</v>
      </c>
      <c r="F16" s="67" t="str">
        <f>IF('ジャージ申込書（一般）'!K31=0,"",'ジャージ申込書（一般）'!K31)</f>
        <v/>
      </c>
      <c r="G16" s="63">
        <f>IF('ジャージ申込書（一般）'!K31=0,0,'ジャージ申込書（一般）'!L31)</f>
        <v>0</v>
      </c>
    </row>
    <row r="17" spans="1:7" x14ac:dyDescent="0.4">
      <c r="A17" s="66"/>
      <c r="B17" s="65"/>
      <c r="C17" s="65"/>
      <c r="D17" s="65"/>
      <c r="E17" s="65"/>
      <c r="F17" s="64" t="s">
        <v>127</v>
      </c>
      <c r="G17" s="63">
        <f>SUM(G8:G16)</f>
        <v>0</v>
      </c>
    </row>
    <row r="18" spans="1:7" ht="17.25" thickBot="1" x14ac:dyDescent="0.45">
      <c r="A18" s="66"/>
      <c r="B18" s="65"/>
      <c r="C18" s="65"/>
      <c r="D18" s="65"/>
      <c r="E18" s="65"/>
      <c r="F18" s="64" t="s">
        <v>126</v>
      </c>
      <c r="G18" s="63">
        <f>ROUNDDOWN(G17*0.08,0)</f>
        <v>0</v>
      </c>
    </row>
    <row r="19" spans="1:7" x14ac:dyDescent="0.4">
      <c r="A19" s="62" t="s">
        <v>52</v>
      </c>
      <c r="B19" s="102">
        <v>43593</v>
      </c>
      <c r="C19" s="102"/>
      <c r="D19" s="102"/>
      <c r="E19" s="102"/>
      <c r="F19" s="102"/>
      <c r="G19" s="61" t="s">
        <v>51</v>
      </c>
    </row>
    <row r="20" spans="1:7" ht="60.75" customHeight="1" thickBot="1" x14ac:dyDescent="0.45">
      <c r="A20" s="60"/>
      <c r="B20" s="103" t="s">
        <v>50</v>
      </c>
      <c r="C20" s="103"/>
      <c r="D20" s="103"/>
      <c r="E20" s="103"/>
      <c r="F20" s="103"/>
      <c r="G20" s="59"/>
    </row>
    <row r="21" spans="1:7" ht="61.5" customHeight="1" x14ac:dyDescent="0.4"/>
  </sheetData>
  <sheetProtection algorithmName="SHA-512" hashValue="cQAUXJ2fcjPsU40rlToRJtb7Yv2h/XyiSWPetVIyJg1jY4dR/wNUZYCY6tw+UT2TJVP6dR5d7/WePba45yZi/w==" saltValue="5n/8wW1gKQYIKlwPX4Dkkw==" spinCount="100000" sheet="1" objects="1" scenarios="1"/>
  <mergeCells count="5">
    <mergeCell ref="A2:B2"/>
    <mergeCell ref="B5:C5"/>
    <mergeCell ref="E5:G5"/>
    <mergeCell ref="B19:F19"/>
    <mergeCell ref="B20:F20"/>
  </mergeCells>
  <phoneticPr fontId="3"/>
  <conditionalFormatting sqref="C8:D16">
    <cfRule type="expression" dxfId="1" priority="2">
      <formula>C8="**********"</formula>
    </cfRule>
  </conditionalFormatting>
  <conditionalFormatting sqref="E8:E16">
    <cfRule type="expression" dxfId="0" priority="1">
      <formula>E8="*****"</formula>
    </cfRule>
  </conditionalFormatting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ピボット①</vt:lpstr>
      <vt:lpstr>ジャージ申込書（一般）</vt:lpstr>
      <vt:lpstr>発注確認兼請求書（一般）</vt:lpstr>
      <vt:lpstr>'ジャージ申込書（一般）'!Print_Area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akemi sato</dc:creator>
  <cp:lastModifiedBy>Hewlett-Packard Company</cp:lastModifiedBy>
  <dcterms:created xsi:type="dcterms:W3CDTF">2019-03-23T08:08:44Z</dcterms:created>
  <dcterms:modified xsi:type="dcterms:W3CDTF">2019-04-12T05:10:11Z</dcterms:modified>
</cp:coreProperties>
</file>